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7548" windowHeight="17820" activeTab="2"/>
  </bookViews>
  <sheets>
    <sheet name="汇总表" sheetId="1" r:id="rId1"/>
    <sheet name="编制说明" sheetId="2" r:id="rId2"/>
    <sheet name="清单" sheetId="3" r:id="rId3"/>
  </sheets>
  <externalReferences>
    <externalReference r:id="rId6"/>
  </externalReferences>
  <definedNames>
    <definedName name="_xlnm.Print_Area" localSheetId="2">'清单'!$A$1:$H$13</definedName>
    <definedName name="_xlnm.Print_Area" localSheetId="1">'编制说明'!$A$1:$A$8</definedName>
  </definedNames>
  <calcPr fullCalcOnLoad="1"/>
</workbook>
</file>

<file path=xl/sharedStrings.xml><?xml version="1.0" encoding="utf-8"?>
<sst xmlns="http://schemas.openxmlformats.org/spreadsheetml/2006/main" count="47" uniqueCount="41">
  <si>
    <t>东莞市民服务中心三期项-开荒保洁服务合同费用汇总表</t>
  </si>
  <si>
    <t>序号</t>
  </si>
  <si>
    <t>费用名称</t>
  </si>
  <si>
    <t>计费基数</t>
  </si>
  <si>
    <t>限价金额
（元）</t>
  </si>
  <si>
    <t>不含税报价金额
（元）</t>
  </si>
  <si>
    <t>含税报价金额
（元）</t>
  </si>
  <si>
    <t>备注</t>
  </si>
  <si>
    <t>工程费用</t>
  </si>
  <si>
    <t>汇总报价</t>
  </si>
  <si>
    <t>小写：</t>
  </si>
  <si>
    <t>大写：</t>
  </si>
  <si>
    <t>编制说明</t>
  </si>
  <si>
    <t>1、工程范围：东莞市民服务中心三期项目-开荒保洁服务合同施工范围按报价清单项所包含的全部工程内容及其他为实现合同目的所涉及的承包范围。</t>
  </si>
  <si>
    <t xml:space="preserve">2、上述合同综合单价已含清洁人员工资、国家法定节假日工资、餐费补助，保险(社会保险与商业保险)、福利、办公费用、保洁用具、保洁物料用品费用、利润、管理酬金及税金与采购方为实现合同目的全部相关费用；所有费用均已考虑在内，之方不再向甲方追加任何费用；上述保洁服务费中包含物料及乙方管理费。保洁人员日常使用的工具以及清洁用品、保洁所需的各种器械(包括但不限于垃圾车、扫把簸箕、玻璃刮、消毒水、垃圾袋、洗手液、清洁剂、漂白粉、洁厕灵、碧丽珠、空气清新剂、卫生球等)均已包含;甲方除向乙方支付上述费用外，无须再支付任何其他费用。以上开荒清洁保洁项目中，每个项目至少配置主管一人，具体人员的配置需根据采购方要求合理配置；                                                                                                                                                                                                                          若各楼栋开荒清洁时间不一致，且间隔时间较长时，需多次进退场施工，具体时间以项目部通知为准，单价综合考虑多次进退场及人材机价格变动；                                                                                                                                                                                   </t>
  </si>
  <si>
    <t>3、本项目报价单位施工作业要求及验收标准要求详见附件《工程开荒清洁作业及验收标准要求》；</t>
  </si>
  <si>
    <t>4、本项目报价需根据招采文件及技术标准和工序要求等进行综合考虑，中标后不再调整；</t>
  </si>
  <si>
    <t>5、本工程报价单报价单价需报价单位自行填报，并需注明填报税金及税率。</t>
  </si>
  <si>
    <t>东莞市民服务中心三期项-开荒保洁服务合同预算报价清单</t>
  </si>
  <si>
    <t>开荒清洁区域</t>
  </si>
  <si>
    <t>项目特征</t>
  </si>
  <si>
    <t>单位</t>
  </si>
  <si>
    <t>暂定工程量</t>
  </si>
  <si>
    <t>报价金额</t>
  </si>
  <si>
    <t>含税综合单价</t>
  </si>
  <si>
    <t>含税合价(元)</t>
  </si>
  <si>
    <t>一、工程开荒清洁</t>
  </si>
  <si>
    <t>1-6号商业、文娱楼（含功能房、设备间）</t>
  </si>
  <si>
    <t>1.室内外开荒保洁：包括室内商铺等地面清扫，含室内护窗栏杆擦拭，铝合金门窗、玻璃门轨道、门缝清理和玻璃擦拭，入户门玻璃门、防火门、防火卷帘门等表面除尘（不清除保护膜），包括石材及瓷砖等地面、墙面、拦河反坎等部分的腻子污染铲除、清理、打扫，地面、墙面无污染和明显积灰；
2.楼层室内外连廊、露台阳台、公共楼道/屋面花园（含绿化范围）等开荒保洁：包括石材、铝板、瓷砖和涂料等地面、墙面、拦河反坎等部分的腻子污染铲除、清理、打扫，地面、墙面无污染和明显积灰；栏杆扶手擦拭，地面、墙面瓷砖无污染和明显积灰；含室内外玻璃栏杆及室内护窗栏杆擦拭，
3.楼梯间开荒保洁：包括楼梯间地面、墙面瓷砖部分的垃圾清除和台阶清扫、扶手擦拭，采光窗铝合金及玻璃擦拭，楼梯间无遗留垃圾；
4.公共卫生间、母婴室等开荒保洁：包括地面、墙面瓷砖部分的腻子污染铲除、清理、打扫、采光窗铝合金及玻璃擦拭，洗手盆、小便器、大便器等清洁，
5.其它部位开荒保洁工作，包含不上人屋面、地下设备房、电梯间、配电房等包括地面、墙面瓷砖部分的腻子污染铲除、清理、打扫，地面、墙面瓷砖无污染和明显积灰；；
6.包括施工水电费、机械设备进出场及安拆费、清洁工具、材料、其它施工技术措施费、材料二次搬运费等；
7.工程量计算规则：按实际收方为准，不超建设工程规划许可总建筑面积。</t>
  </si>
  <si>
    <t>m2</t>
  </si>
  <si>
    <t>7号商业、文娱楼
（含功能房、设备间）</t>
  </si>
  <si>
    <t>8号地下车库
（含功能房、设备间）</t>
  </si>
  <si>
    <t>外立面
（玻璃、铝板幕墙、铝合百叶、铝合金门窗等）</t>
  </si>
  <si>
    <t>1.外墙墙：包括室外玻璃幕墙，铝合金门窗、窗台线、玻璃栏板、室外墙面砖擦拭（不含室内玻璃栏杆）。
2.玻璃雨篷：包括雨篷铝板、玻璃、钢骨架擦拭。
3.外墙面清洗：含人工、材料、高空作业吊装等；
4.工程量计算规则：按实际清洗量计算。</t>
  </si>
  <si>
    <t>室外前广场园林</t>
  </si>
  <si>
    <t>1.室外前广场及室外建筑边线外园林开荒保洁：包括园林区域内垃圾清理、园林铺装面地面清洁，园林区内小品、构筑物等表面清洁；
2.包括施工水电费、机械设备进出场及安拆费、清洁工具、材料、其它施工技术措施费、材料二次搬运费等；
3.工程量计算规则：按实际收方为准（园林铺装面积计算）。</t>
  </si>
  <si>
    <t>前广场区域</t>
  </si>
  <si>
    <t>含税金额合计</t>
  </si>
  <si>
    <r>
      <t>其中税金（税率</t>
    </r>
    <r>
      <rPr>
        <b/>
        <sz val="10.5"/>
        <rFont val="微软雅黑"/>
        <family val="2"/>
      </rPr>
      <t>6</t>
    </r>
    <r>
      <rPr>
        <b/>
        <sz val="10.5"/>
        <color indexed="8"/>
        <rFont val="微软雅黑"/>
        <family val="2"/>
      </rPr>
      <t>%）</t>
    </r>
  </si>
  <si>
    <t>不含税合计金额</t>
  </si>
  <si>
    <t>备注：
1、本合同为固定单价合同，工程量为暂定工程量，结算按实计取；
2、上述合同综合单价已含清洁人员工资、国家法定节假日工资、餐费补助，保险(社会保险与商业保险)、福利、办公费用、保洁用具、保洁物料用品费用、利润、管理酬金及税金与采购方为实现合同目的全部相关费用；所有费用均已考虑在内，之方不再向甲方追加任何费用；上述保洁服务费中包含物料及乙方管理费。保洁人员日常使用的工具以及清洁用品、保洁所需的各种器械(包括但不限于垃圾车、扫把簸箕、玻璃刮、消毒水、垃圾袋、洗手液、清洁剂、漂白粉、洁厕灵、碧丽珠、空气清新剂、卫生球等)均已包含;甲方除向乙方支付上述费用外，无须再支付任何其他费用。
3、以上开荒清洁保洁项目中，每个项目至少配置主管一人，具体人员的配置需根据采购方要求合理配置；                                                                                                                                                                                                                              
4、若各楼栋开荒清洁时间不一致，且间隔时间较长时，需多次进退场施工，具体时间以项目部通知为准，单价综合考虑多次进退场及人材机价格变动；                                                                                                                                                                                   
5、报价单位可参考附件《工程开荒清洁作业及验收标准要求》；</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</si>
</sst>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4">
    <font>
      <sz val="12"/>
      <name val="宋体"/>
      <family val="0"/>
    </font>
    <font>
      <sz val="11"/>
      <name val="宋体"/>
      <family val="0"/>
    </font>
    <font>
      <sz val="10.5"/>
      <color indexed="8"/>
      <name val="宋体"/>
      <family val="0"/>
    </font>
    <font>
      <sz val="10"/>
      <color indexed="8"/>
      <name val="宋体"/>
      <family val="0"/>
    </font>
    <font>
      <b/>
      <sz val="16"/>
      <color indexed="8"/>
      <name val="宋体"/>
      <family val="0"/>
    </font>
    <font>
      <b/>
      <sz val="11"/>
      <color indexed="8"/>
      <name val="微软雅黑"/>
      <family val="2"/>
    </font>
    <font>
      <b/>
      <sz val="10.5"/>
      <color indexed="8"/>
      <name val="微软雅黑"/>
      <family val="2"/>
    </font>
    <font>
      <b/>
      <sz val="10"/>
      <color indexed="8"/>
      <name val="微软雅黑"/>
      <family val="2"/>
    </font>
    <font>
      <b/>
      <sz val="14"/>
      <name val="宋体"/>
      <family val="0"/>
    </font>
    <font>
      <sz val="11"/>
      <name val="仿宋"/>
      <family val="3"/>
    </font>
    <font>
      <b/>
      <sz val="16"/>
      <name val="宋体"/>
      <family val="0"/>
    </font>
    <font>
      <b/>
      <sz val="12"/>
      <name val="宋体"/>
      <family val="0"/>
    </font>
    <font>
      <sz val="9"/>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b/>
      <sz val="10.5"/>
      <name val="微软雅黑"/>
      <family val="2"/>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b/>
      <sz val="10.5"/>
      <color rgb="FF000000"/>
      <name val="微软雅黑"/>
      <family val="2"/>
    </font>
    <font>
      <b/>
      <sz val="10"/>
      <color rgb="FF000000"/>
      <name val="微软雅黑"/>
      <family val="2"/>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00"/>
        <bgColor indexed="64"/>
      </patternFill>
    </fill>
  </fills>
  <borders count="36">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color indexed="8"/>
      </top>
      <bottom style="thin"/>
    </border>
    <border>
      <left style="thin"/>
      <right style="thin"/>
      <top style="medium">
        <color indexed="8"/>
      </top>
      <bottom style="thin"/>
    </border>
    <border>
      <left style="thin"/>
      <right>
        <color indexed="63"/>
      </right>
      <top style="medium">
        <color indexed="8"/>
      </top>
      <bottom style="thin"/>
    </border>
    <border>
      <left>
        <color indexed="63"/>
      </left>
      <right style="thin"/>
      <top style="medium">
        <color indexed="8"/>
      </top>
      <bottom style="thin"/>
    </border>
    <border>
      <left style="thin"/>
      <right style="medium">
        <color indexed="8"/>
      </right>
      <top style="medium">
        <color indexed="8"/>
      </top>
      <bottom style="thin"/>
    </border>
    <border>
      <left style="medium"/>
      <right style="thin"/>
      <top style="thin"/>
      <bottom style="thin"/>
    </border>
    <border>
      <left style="thin"/>
      <right style="thin"/>
      <top style="thin"/>
      <bottom style="thin"/>
    </border>
    <border>
      <left style="thin"/>
      <right style="medium">
        <color indexed="8"/>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style="thin"/>
      <bottom style="medium">
        <color indexed="8"/>
      </bottom>
    </border>
    <border>
      <left style="thin"/>
      <right style="thin"/>
      <top style="thin"/>
      <bottom style="medium">
        <color indexed="8"/>
      </bottom>
    </border>
    <border>
      <left style="thin"/>
      <right style="medium">
        <color indexed="8"/>
      </right>
      <top style="thin"/>
      <bottom style="medium">
        <color indexed="8"/>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thin"/>
      <right/>
      <top/>
      <bottom style="thin"/>
    </border>
    <border>
      <left/>
      <right/>
      <top/>
      <bottom style="thin"/>
    </border>
    <border>
      <left/>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0" fillId="2" borderId="1"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3" borderId="5" applyNumberFormat="0" applyAlignment="0" applyProtection="0"/>
    <xf numFmtId="0" fontId="42" fillId="4" borderId="6" applyNumberFormat="0" applyAlignment="0" applyProtection="0"/>
    <xf numFmtId="0" fontId="43" fillId="4" borderId="5" applyNumberFormat="0" applyAlignment="0" applyProtection="0"/>
    <xf numFmtId="0" fontId="44" fillId="5" borderId="7" applyNumberFormat="0" applyAlignment="0" applyProtection="0"/>
    <xf numFmtId="0" fontId="45" fillId="0" borderId="8" applyNumberFormat="0" applyFill="0" applyAlignment="0" applyProtection="0"/>
    <xf numFmtId="0" fontId="46" fillId="0" borderId="9" applyNumberFormat="0" applyFill="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0"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0"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cellStyleXfs>
  <cellXfs count="74">
    <xf numFmtId="0" fontId="0" fillId="0" borderId="0" xfId="0"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176" fontId="2" fillId="33" borderId="0"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0" fontId="2" fillId="0" borderId="0" xfId="0" applyFont="1" applyBorder="1" applyAlignment="1">
      <alignment vertical="center"/>
    </xf>
    <xf numFmtId="0" fontId="4" fillId="0" borderId="0" xfId="0" applyFont="1" applyFill="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176" fontId="5" fillId="0" borderId="12" xfId="0" applyNumberFormat="1" applyFont="1" applyFill="1" applyBorder="1" applyAlignment="1" applyProtection="1">
      <alignment horizontal="center" vertical="center" wrapText="1"/>
      <protection/>
    </xf>
    <xf numFmtId="176" fontId="5" fillId="0" borderId="13" xfId="0" applyNumberFormat="1" applyFont="1" applyFill="1" applyBorder="1" applyAlignment="1" applyProtection="1">
      <alignment horizontal="center" vertical="center" wrapText="1"/>
      <protection/>
    </xf>
    <xf numFmtId="176" fontId="5" fillId="0" borderId="14" xfId="0" applyNumberFormat="1" applyFont="1" applyFill="1" applyBorder="1" applyAlignment="1" applyProtection="1">
      <alignment horizontal="center" vertical="center" wrapText="1"/>
      <protection/>
    </xf>
    <xf numFmtId="0" fontId="5" fillId="0" borderId="15"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wrapText="1"/>
      <protection/>
    </xf>
    <xf numFmtId="176" fontId="5" fillId="33" borderId="16" xfId="0" applyNumberFormat="1" applyFont="1" applyFill="1" applyBorder="1" applyAlignment="1" applyProtection="1">
      <alignment horizontal="center" vertical="center" wrapText="1"/>
      <protection/>
    </xf>
    <xf numFmtId="176" fontId="5" fillId="0" borderId="16" xfId="0" applyNumberFormat="1" applyFont="1" applyFill="1" applyBorder="1" applyAlignment="1" applyProtection="1">
      <alignment horizontal="center" vertical="center" wrapText="1"/>
      <protection/>
    </xf>
    <xf numFmtId="176" fontId="5" fillId="0" borderId="17" xfId="0" applyNumberFormat="1" applyFont="1" applyFill="1" applyBorder="1" applyAlignment="1" applyProtection="1">
      <alignment horizontal="center" vertical="center" wrapText="1"/>
      <protection/>
    </xf>
    <xf numFmtId="0" fontId="6" fillId="0" borderId="15" xfId="0" applyFont="1" applyFill="1" applyBorder="1" applyAlignment="1" applyProtection="1">
      <alignment vertical="center"/>
      <protection/>
    </xf>
    <xf numFmtId="0" fontId="6" fillId="0" borderId="16" xfId="0" applyFont="1" applyFill="1" applyBorder="1" applyAlignment="1" applyProtection="1">
      <alignment vertical="center"/>
      <protection/>
    </xf>
    <xf numFmtId="176" fontId="6" fillId="0" borderId="16" xfId="0" applyNumberFormat="1" applyFont="1" applyFill="1" applyBorder="1" applyAlignment="1" applyProtection="1">
      <alignment vertical="center"/>
      <protection/>
    </xf>
    <xf numFmtId="176" fontId="6" fillId="0" borderId="16" xfId="0" applyNumberFormat="1" applyFont="1" applyFill="1" applyBorder="1" applyAlignment="1" applyProtection="1">
      <alignment horizontal="center" vertical="center"/>
      <protection/>
    </xf>
    <xf numFmtId="176" fontId="6" fillId="0" borderId="17" xfId="0" applyNumberFormat="1"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18" xfId="0" applyFont="1" applyFill="1" applyBorder="1" applyAlignment="1" applyProtection="1">
      <alignment horizontal="left" vertical="center" wrapText="1"/>
      <protection/>
    </xf>
    <xf numFmtId="176" fontId="3" fillId="0" borderId="16" xfId="0" applyNumberFormat="1" applyFont="1" applyFill="1" applyBorder="1" applyAlignment="1" applyProtection="1">
      <alignment horizontal="center" vertical="center"/>
      <protection/>
    </xf>
    <xf numFmtId="176" fontId="3" fillId="34" borderId="16" xfId="0" applyNumberFormat="1" applyFont="1" applyFill="1" applyBorder="1" applyAlignment="1" applyProtection="1">
      <alignment horizontal="center" vertical="center"/>
      <protection/>
    </xf>
    <xf numFmtId="176" fontId="3" fillId="0" borderId="16" xfId="0" applyNumberFormat="1" applyFont="1" applyFill="1" applyBorder="1" applyAlignment="1" applyProtection="1">
      <alignment horizontal="center" vertical="center" wrapText="1"/>
      <protection/>
    </xf>
    <xf numFmtId="176" fontId="3" fillId="0" borderId="17" xfId="0" applyNumberFormat="1" applyFont="1" applyFill="1" applyBorder="1" applyAlignment="1" applyProtection="1">
      <alignment horizontal="center" vertical="center" wrapText="1"/>
      <protection/>
    </xf>
    <xf numFmtId="0" fontId="3" fillId="0" borderId="19" xfId="0" applyFont="1" applyFill="1" applyBorder="1" applyAlignment="1" applyProtection="1">
      <alignment horizontal="left" vertical="center" wrapText="1"/>
      <protection/>
    </xf>
    <xf numFmtId="0" fontId="3" fillId="0" borderId="20" xfId="0" applyFont="1" applyFill="1" applyBorder="1" applyAlignment="1" applyProtection="1">
      <alignment horizontal="left" vertical="center" wrapText="1"/>
      <protection/>
    </xf>
    <xf numFmtId="0" fontId="3" fillId="0" borderId="16" xfId="0" applyFont="1" applyFill="1" applyBorder="1" applyAlignment="1" applyProtection="1">
      <alignment vertical="center" wrapText="1"/>
      <protection/>
    </xf>
    <xf numFmtId="0" fontId="6" fillId="34" borderId="15"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177" fontId="6" fillId="34" borderId="16" xfId="0" applyNumberFormat="1" applyFont="1" applyFill="1" applyBorder="1" applyAlignment="1" applyProtection="1">
      <alignment horizontal="center" vertical="center"/>
      <protection/>
    </xf>
    <xf numFmtId="176" fontId="6" fillId="34" borderId="17" xfId="0" applyNumberFormat="1" applyFont="1" applyFill="1" applyBorder="1" applyAlignment="1" applyProtection="1">
      <alignment horizontal="center" vertical="center"/>
      <protection/>
    </xf>
    <xf numFmtId="0" fontId="52" fillId="34" borderId="15" xfId="0" applyFont="1" applyFill="1" applyBorder="1" applyAlignment="1" applyProtection="1">
      <alignment horizontal="center" vertical="center" wrapText="1"/>
      <protection/>
    </xf>
    <xf numFmtId="9" fontId="6" fillId="34" borderId="16" xfId="0" applyNumberFormat="1" applyFont="1" applyFill="1" applyBorder="1" applyAlignment="1" applyProtection="1">
      <alignment horizontal="center" vertical="center" wrapText="1"/>
      <protection/>
    </xf>
    <xf numFmtId="0" fontId="6" fillId="34" borderId="21"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177" fontId="6" fillId="34" borderId="22" xfId="0" applyNumberFormat="1" applyFont="1" applyFill="1" applyBorder="1" applyAlignment="1" applyProtection="1">
      <alignment horizontal="center" vertical="center"/>
      <protection/>
    </xf>
    <xf numFmtId="176" fontId="6" fillId="34" borderId="23" xfId="0" applyNumberFormat="1" applyFont="1" applyFill="1" applyBorder="1" applyAlignment="1" applyProtection="1">
      <alignment horizontal="center" vertical="center"/>
      <protection/>
    </xf>
    <xf numFmtId="0" fontId="53" fillId="0" borderId="24" xfId="0" applyFont="1" applyFill="1" applyBorder="1" applyAlignment="1">
      <alignment horizontal="left" vertical="center" wrapText="1"/>
    </xf>
    <xf numFmtId="0" fontId="7" fillId="0" borderId="25"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2"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0" fillId="0" borderId="16" xfId="0" applyFont="1" applyFill="1" applyBorder="1" applyAlignment="1">
      <alignment vertical="center" wrapText="1"/>
    </xf>
    <xf numFmtId="0" fontId="0" fillId="0" borderId="16" xfId="0" applyFont="1" applyFill="1" applyBorder="1" applyAlignment="1">
      <alignment horizontal="left" vertical="center" wrapText="1"/>
    </xf>
    <xf numFmtId="0" fontId="9" fillId="0" borderId="0" xfId="0" applyFont="1" applyFill="1" applyBorder="1" applyAlignment="1">
      <alignment vertical="center" wrapText="1"/>
    </xf>
    <xf numFmtId="0" fontId="0" fillId="0" borderId="0" xfId="0" applyFont="1" applyFill="1" applyBorder="1" applyAlignment="1">
      <alignment vertical="center"/>
    </xf>
    <xf numFmtId="0" fontId="10" fillId="0" borderId="0" xfId="0" applyFont="1" applyFill="1" applyBorder="1" applyAlignment="1">
      <alignment horizontal="center" vertical="center"/>
    </xf>
    <xf numFmtId="176" fontId="10" fillId="0" borderId="0" xfId="0" applyNumberFormat="1" applyFont="1" applyFill="1" applyBorder="1" applyAlignment="1">
      <alignment horizontal="center" vertical="center"/>
    </xf>
    <xf numFmtId="0" fontId="11" fillId="0" borderId="16" xfId="0" applyFont="1" applyFill="1" applyBorder="1" applyAlignment="1">
      <alignment horizontal="center" vertical="center"/>
    </xf>
    <xf numFmtId="176" fontId="11" fillId="0" borderId="16" xfId="0" applyNumberFormat="1" applyFont="1" applyFill="1" applyBorder="1" applyAlignment="1">
      <alignment horizontal="center" vertical="center" wrapText="1"/>
    </xf>
    <xf numFmtId="0" fontId="11" fillId="0" borderId="16"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6" xfId="0" applyFont="1" applyFill="1" applyBorder="1" applyAlignment="1">
      <alignment vertical="center"/>
    </xf>
    <xf numFmtId="177" fontId="0" fillId="0" borderId="16" xfId="0" applyNumberFormat="1" applyFont="1" applyFill="1" applyBorder="1" applyAlignment="1">
      <alignment vertical="center"/>
    </xf>
    <xf numFmtId="0" fontId="12" fillId="0" borderId="16" xfId="0" applyFont="1" applyFill="1" applyBorder="1" applyAlignment="1">
      <alignment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29" xfId="0" applyFont="1" applyFill="1" applyBorder="1" applyAlignment="1">
      <alignment horizontal="center" vertical="center"/>
    </xf>
    <xf numFmtId="176" fontId="0" fillId="0" borderId="16" xfId="0" applyNumberFormat="1" applyFont="1" applyFill="1" applyBorder="1" applyAlignment="1">
      <alignment vertical="center"/>
    </xf>
    <xf numFmtId="176" fontId="0" fillId="0" borderId="30" xfId="0" applyNumberFormat="1" applyFont="1" applyFill="1" applyBorder="1" applyAlignment="1">
      <alignment horizontal="center" vertical="center"/>
    </xf>
    <xf numFmtId="176" fontId="0" fillId="0" borderId="31" xfId="0" applyNumberFormat="1" applyFont="1" applyFill="1" applyBorder="1" applyAlignment="1">
      <alignment horizontal="center" vertical="center"/>
    </xf>
    <xf numFmtId="176" fontId="0" fillId="0" borderId="32" xfId="0" applyNumberFormat="1" applyFont="1" applyFill="1" applyBorder="1" applyAlignment="1">
      <alignment horizontal="center" vertical="center"/>
    </xf>
    <xf numFmtId="0" fontId="11" fillId="0" borderId="33"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35" xfId="0" applyFont="1" applyFill="1" applyBorder="1" applyAlignment="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5343525</xdr:colOff>
      <xdr:row>6</xdr:row>
      <xdr:rowOff>114300</xdr:rowOff>
    </xdr:from>
    <xdr:to>
      <xdr:col>0</xdr:col>
      <xdr:colOff>5924550</xdr:colOff>
      <xdr:row>7</xdr:row>
      <xdr:rowOff>66675</xdr:rowOff>
    </xdr:to>
    <xdr:pic>
      <xdr:nvPicPr>
        <xdr:cNvPr id="1" name="Picture 2"/>
        <xdr:cNvPicPr preferRelativeResize="1">
          <a:picLocks noChangeAspect="1"/>
        </xdr:cNvPicPr>
      </xdr:nvPicPr>
      <xdr:blipFill>
        <a:blip r:embed="rId1"/>
        <a:stretch>
          <a:fillRect/>
        </a:stretch>
      </xdr:blipFill>
      <xdr:spPr>
        <a:xfrm>
          <a:off x="5343525" y="4867275"/>
          <a:ext cx="581025"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9996;&#33694;&#24066;&#27665;&#26381;&#21153;&#20013;&#24515;&#19977;&#26399;&#39033;-&#24320;&#33618;&#20445;&#27905;&#26381;&#21153;&#21512;&#21516;&#65288;&#39044;&#31639;&#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汇总表"/>
      <sheetName val="编制说明"/>
      <sheetName val="清单"/>
      <sheetName val="工程开荒清洁作业及验收标准要求"/>
    </sheetNames>
    <sheetDataSet>
      <sheetData sheetId="2">
        <row r="10">
          <cell r="G10">
            <v>1113426.72</v>
          </cell>
        </row>
      </sheetData>
    </sheetDataSet>
  </externalBook>
</externalLink>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5"/>
  <sheetViews>
    <sheetView view="pageBreakPreview" zoomScaleSheetLayoutView="100" workbookViewId="0" topLeftCell="A1">
      <selection activeCell="G34" sqref="G34"/>
    </sheetView>
  </sheetViews>
  <sheetFormatPr defaultColWidth="7.25390625" defaultRowHeight="14.25"/>
  <cols>
    <col min="1" max="1" width="5.50390625" style="54" customWidth="1"/>
    <col min="2" max="2" width="13.75390625" style="54" customWidth="1"/>
    <col min="3" max="3" width="14.00390625" style="54" customWidth="1"/>
    <col min="4" max="4" width="15.50390625" style="54" customWidth="1"/>
    <col min="5" max="6" width="17.75390625" style="54" customWidth="1"/>
    <col min="7" max="7" width="16.625" style="54" customWidth="1"/>
    <col min="8" max="16384" width="7.25390625" style="54" customWidth="1"/>
  </cols>
  <sheetData>
    <row r="1" spans="1:7" s="54" customFormat="1" ht="54" customHeight="1">
      <c r="A1" s="55" t="s">
        <v>0</v>
      </c>
      <c r="B1" s="55"/>
      <c r="C1" s="55"/>
      <c r="D1" s="56"/>
      <c r="E1" s="56"/>
      <c r="F1" s="55"/>
      <c r="G1" s="55"/>
    </row>
    <row r="2" spans="1:7" s="54" customFormat="1" ht="51.75" customHeight="1">
      <c r="A2" s="57" t="s">
        <v>1</v>
      </c>
      <c r="B2" s="57" t="s">
        <v>2</v>
      </c>
      <c r="C2" s="57" t="s">
        <v>3</v>
      </c>
      <c r="D2" s="58" t="s">
        <v>4</v>
      </c>
      <c r="E2" s="58" t="s">
        <v>5</v>
      </c>
      <c r="F2" s="59" t="s">
        <v>6</v>
      </c>
      <c r="G2" s="57" t="s">
        <v>7</v>
      </c>
    </row>
    <row r="3" spans="1:7" s="54" customFormat="1" ht="51.75" customHeight="1">
      <c r="A3" s="60">
        <v>1</v>
      </c>
      <c r="B3" s="61" t="s">
        <v>8</v>
      </c>
      <c r="C3" s="62">
        <f>'[1]清单'!G10</f>
        <v>1113426.72</v>
      </c>
      <c r="D3" s="62">
        <f>C3</f>
        <v>1113426.72</v>
      </c>
      <c r="E3" s="62">
        <f>'清单'!G12</f>
        <v>0</v>
      </c>
      <c r="F3" s="63">
        <f>'清单'!G10</f>
        <v>0</v>
      </c>
      <c r="G3" s="63"/>
    </row>
    <row r="4" spans="1:7" s="54" customFormat="1" ht="51.75" customHeight="1">
      <c r="A4" s="64" t="s">
        <v>9</v>
      </c>
      <c r="B4" s="65"/>
      <c r="C4" s="66"/>
      <c r="D4" s="67" t="s">
        <v>10</v>
      </c>
      <c r="E4" s="68">
        <f>F3</f>
        <v>0</v>
      </c>
      <c r="F4" s="69"/>
      <c r="G4" s="70"/>
    </row>
    <row r="5" spans="1:7" s="54" customFormat="1" ht="51.75" customHeight="1">
      <c r="A5" s="71"/>
      <c r="B5" s="72"/>
      <c r="C5" s="73"/>
      <c r="D5" s="67" t="s">
        <v>11</v>
      </c>
      <c r="E5" s="68" t="str">
        <f>IF(E4&lt;0,"负","")&amp;IF(TRUNC(E4)=E4,TEXT(IF(E4&lt;0,-E4,E4),"[DBNum2]")&amp;"元整",IF(TRUNC(E4*10)=E4*10,TEXT(TRUNC(IF(E4&lt;0,-E4,E4)),"[DBNum2]")&amp;"元"&amp;TEXT(RIGHT(E4),"[DBNum2]")&amp;"角整",TEXT(TRUNC(E4),"[DBNum2]")&amp;"元"&amp;IF(ISNUMBER(FIND(".0",E4)),"零",TEXT(LEFT(RIGHT(E4,2)),"[DBNum2]")&amp;"角")&amp;TEXT(RIGHT(E4),"[DBNum2]")&amp;"分"))</f>
        <v>零元整</v>
      </c>
      <c r="F5" s="69"/>
      <c r="G5" s="70"/>
    </row>
  </sheetData>
  <sheetProtection/>
  <mergeCells count="4">
    <mergeCell ref="A1:G1"/>
    <mergeCell ref="E4:G4"/>
    <mergeCell ref="E5:G5"/>
    <mergeCell ref="A4:C5"/>
  </mergeCells>
  <printOptions/>
  <pageMargins left="0.75" right="0.75" top="1" bottom="1" header="0.5118055555555555" footer="0.5118055555555555"/>
  <pageSetup orientation="landscape" paperSize="9" scale="77"/>
</worksheet>
</file>

<file path=xl/worksheets/sheet2.xml><?xml version="1.0" encoding="utf-8"?>
<worksheet xmlns="http://schemas.openxmlformats.org/spreadsheetml/2006/main" xmlns:r="http://schemas.openxmlformats.org/officeDocument/2006/relationships">
  <dimension ref="A1:J8"/>
  <sheetViews>
    <sheetView view="pageBreakPreview" zoomScaleSheetLayoutView="100" workbookViewId="0" topLeftCell="A1">
      <selection activeCell="A18" sqref="A18"/>
    </sheetView>
  </sheetViews>
  <sheetFormatPr defaultColWidth="8.75390625" defaultRowHeight="33" customHeight="1"/>
  <cols>
    <col min="1" max="1" width="96.00390625" style="49" customWidth="1"/>
    <col min="2" max="32" width="9.00390625" style="48" bestFit="1" customWidth="1"/>
    <col min="33" max="16384" width="8.75390625" style="48" customWidth="1"/>
  </cols>
  <sheetData>
    <row r="1" s="48" customFormat="1" ht="42.75" customHeight="1">
      <c r="A1" s="50" t="s">
        <v>12</v>
      </c>
    </row>
    <row r="2" s="48" customFormat="1" ht="43.5" customHeight="1">
      <c r="A2" s="51" t="s">
        <v>13</v>
      </c>
    </row>
    <row r="3" s="48" customFormat="1" ht="177" customHeight="1">
      <c r="A3" s="52" t="s">
        <v>14</v>
      </c>
    </row>
    <row r="4" s="48" customFormat="1" ht="27" customHeight="1">
      <c r="A4" s="52" t="s">
        <v>15</v>
      </c>
    </row>
    <row r="5" s="48" customFormat="1" ht="42" customHeight="1">
      <c r="A5" s="51" t="s">
        <v>16</v>
      </c>
    </row>
    <row r="6" s="48" customFormat="1" ht="42" customHeight="1">
      <c r="A6" s="51" t="s">
        <v>17</v>
      </c>
    </row>
    <row r="7" spans="1:10" s="48" customFormat="1" ht="33" customHeight="1">
      <c r="A7" s="53"/>
      <c r="B7" s="53"/>
      <c r="C7" s="53"/>
      <c r="D7" s="53"/>
      <c r="E7" s="53"/>
      <c r="F7" s="53"/>
      <c r="G7" s="53"/>
      <c r="H7" s="53"/>
      <c r="I7" s="53"/>
      <c r="J7" s="53"/>
    </row>
    <row r="8" s="48" customFormat="1" ht="33" customHeight="1">
      <c r="A8" s="49"/>
    </row>
    <row r="9" s="48" customFormat="1" ht="33" customHeight="1"/>
  </sheetData>
  <sheetProtection/>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IJ13"/>
  <sheetViews>
    <sheetView tabSelected="1" view="pageBreakPreview" zoomScaleSheetLayoutView="100" workbookViewId="0" topLeftCell="A1">
      <selection activeCell="O6" sqref="O6"/>
    </sheetView>
  </sheetViews>
  <sheetFormatPr defaultColWidth="8.00390625" defaultRowHeight="30" customHeight="1"/>
  <cols>
    <col min="1" max="1" width="6.25390625" style="1" customWidth="1"/>
    <col min="2" max="2" width="18.125" style="3" customWidth="1"/>
    <col min="3" max="3" width="52.50390625" style="1" customWidth="1"/>
    <col min="4" max="4" width="6.50390625" style="1" customWidth="1"/>
    <col min="5" max="5" width="13.00390625" style="4" customWidth="1"/>
    <col min="6" max="6" width="12.25390625" style="5" customWidth="1"/>
    <col min="7" max="7" width="15.375" style="6" customWidth="1"/>
    <col min="8" max="8" width="8.875" style="6" customWidth="1"/>
    <col min="9" max="9" width="8.125" style="1" customWidth="1"/>
    <col min="10" max="10" width="19.375" style="1" customWidth="1"/>
    <col min="11" max="241" width="8.125" style="1" customWidth="1"/>
    <col min="242" max="242" width="8.125" style="7" bestFit="1" customWidth="1"/>
    <col min="243" max="16384" width="8.00390625" style="7" customWidth="1"/>
  </cols>
  <sheetData>
    <row r="1" spans="1:8" s="1" customFormat="1" ht="32.25" customHeight="1">
      <c r="A1" s="8" t="s">
        <v>18</v>
      </c>
      <c r="B1" s="8"/>
      <c r="C1" s="8"/>
      <c r="D1" s="8"/>
      <c r="E1" s="8"/>
      <c r="F1" s="8"/>
      <c r="G1" s="8"/>
      <c r="H1" s="8"/>
    </row>
    <row r="2" spans="1:8" s="1" customFormat="1" ht="24.75" customHeight="1">
      <c r="A2" s="9" t="s">
        <v>1</v>
      </c>
      <c r="B2" s="10" t="s">
        <v>19</v>
      </c>
      <c r="C2" s="10" t="s">
        <v>20</v>
      </c>
      <c r="D2" s="10" t="s">
        <v>21</v>
      </c>
      <c r="E2" s="10" t="s">
        <v>22</v>
      </c>
      <c r="F2" s="11" t="s">
        <v>23</v>
      </c>
      <c r="G2" s="12"/>
      <c r="H2" s="13" t="s">
        <v>7</v>
      </c>
    </row>
    <row r="3" spans="1:8" s="1" customFormat="1" ht="28.5" customHeight="1">
      <c r="A3" s="14"/>
      <c r="B3" s="15"/>
      <c r="C3" s="15"/>
      <c r="D3" s="15"/>
      <c r="E3" s="15"/>
      <c r="F3" s="16" t="s">
        <v>24</v>
      </c>
      <c r="G3" s="17" t="s">
        <v>25</v>
      </c>
      <c r="H3" s="18"/>
    </row>
    <row r="4" spans="1:244" s="1" customFormat="1" ht="20.25" customHeight="1">
      <c r="A4" s="19" t="s">
        <v>26</v>
      </c>
      <c r="B4" s="20"/>
      <c r="C4" s="20"/>
      <c r="D4" s="20"/>
      <c r="E4" s="20"/>
      <c r="F4" s="21"/>
      <c r="G4" s="22"/>
      <c r="H4" s="23"/>
      <c r="IH4" s="47"/>
      <c r="II4" s="47"/>
      <c r="IJ4" s="47"/>
    </row>
    <row r="5" spans="1:8" s="2" customFormat="1" ht="102.75" customHeight="1">
      <c r="A5" s="24">
        <v>1</v>
      </c>
      <c r="B5" s="25" t="s">
        <v>27</v>
      </c>
      <c r="C5" s="26" t="s">
        <v>28</v>
      </c>
      <c r="D5" s="25" t="s">
        <v>29</v>
      </c>
      <c r="E5" s="27">
        <v>29975.85</v>
      </c>
      <c r="F5" s="28"/>
      <c r="G5" s="29">
        <f>ROUND(E5*F5,2)</f>
        <v>0</v>
      </c>
      <c r="H5" s="30"/>
    </row>
    <row r="6" spans="1:8" s="2" customFormat="1" ht="102.75" customHeight="1">
      <c r="A6" s="24">
        <v>2</v>
      </c>
      <c r="B6" s="25" t="s">
        <v>30</v>
      </c>
      <c r="C6" s="31"/>
      <c r="D6" s="25" t="s">
        <v>29</v>
      </c>
      <c r="E6" s="27">
        <v>9490.32</v>
      </c>
      <c r="F6" s="28"/>
      <c r="G6" s="29">
        <f>ROUND(E6*F6,2)</f>
        <v>0</v>
      </c>
      <c r="H6" s="30"/>
    </row>
    <row r="7" spans="1:8" s="2" customFormat="1" ht="102.75" customHeight="1">
      <c r="A7" s="24">
        <v>3</v>
      </c>
      <c r="B7" s="25" t="s">
        <v>31</v>
      </c>
      <c r="C7" s="32"/>
      <c r="D7" s="25" t="s">
        <v>29</v>
      </c>
      <c r="E7" s="27">
        <v>17504.95</v>
      </c>
      <c r="F7" s="28"/>
      <c r="G7" s="29">
        <f>ROUND(E7*F7,2)</f>
        <v>0</v>
      </c>
      <c r="H7" s="30"/>
    </row>
    <row r="8" spans="1:8" s="2" customFormat="1" ht="87.75" customHeight="1">
      <c r="A8" s="24">
        <v>4</v>
      </c>
      <c r="B8" s="25" t="s">
        <v>32</v>
      </c>
      <c r="C8" s="33" t="s">
        <v>33</v>
      </c>
      <c r="D8" s="25" t="s">
        <v>29</v>
      </c>
      <c r="E8" s="27">
        <v>39954.2</v>
      </c>
      <c r="F8" s="28"/>
      <c r="G8" s="29">
        <f>ROUND(E8*F8,2)</f>
        <v>0</v>
      </c>
      <c r="H8" s="30"/>
    </row>
    <row r="9" spans="1:8" s="2" customFormat="1" ht="72" customHeight="1">
      <c r="A9" s="24">
        <v>5</v>
      </c>
      <c r="B9" s="25" t="s">
        <v>34</v>
      </c>
      <c r="C9" s="33" t="s">
        <v>35</v>
      </c>
      <c r="D9" s="25" t="s">
        <v>29</v>
      </c>
      <c r="E9" s="27">
        <v>14417.352</v>
      </c>
      <c r="F9" s="28"/>
      <c r="G9" s="29">
        <f>ROUND(E9*F9,2)</f>
        <v>0</v>
      </c>
      <c r="H9" s="30" t="s">
        <v>36</v>
      </c>
    </row>
    <row r="10" spans="1:8" s="1" customFormat="1" ht="24.75" customHeight="1">
      <c r="A10" s="34" t="s">
        <v>37</v>
      </c>
      <c r="B10" s="35"/>
      <c r="C10" s="35"/>
      <c r="D10" s="35"/>
      <c r="E10" s="35"/>
      <c r="F10" s="35"/>
      <c r="G10" s="36">
        <f>SUM(G5:G9)</f>
        <v>0</v>
      </c>
      <c r="H10" s="37"/>
    </row>
    <row r="11" spans="1:8" s="1" customFormat="1" ht="24.75" customHeight="1">
      <c r="A11" s="38" t="s">
        <v>38</v>
      </c>
      <c r="B11" s="35"/>
      <c r="C11" s="35"/>
      <c r="D11" s="35"/>
      <c r="E11" s="35"/>
      <c r="F11" s="39">
        <v>0.06</v>
      </c>
      <c r="G11" s="36">
        <f>ROUND(G10*0.06,2)</f>
        <v>0</v>
      </c>
      <c r="H11" s="37"/>
    </row>
    <row r="12" spans="1:8" s="1" customFormat="1" ht="24.75" customHeight="1">
      <c r="A12" s="40" t="s">
        <v>39</v>
      </c>
      <c r="B12" s="41"/>
      <c r="C12" s="41"/>
      <c r="D12" s="41"/>
      <c r="E12" s="41"/>
      <c r="F12" s="41"/>
      <c r="G12" s="42">
        <f>SUM(G10-G11)</f>
        <v>0</v>
      </c>
      <c r="H12" s="43"/>
    </row>
    <row r="13" spans="1:8" s="2" customFormat="1" ht="181.5" customHeight="1">
      <c r="A13" s="44" t="s">
        <v>40</v>
      </c>
      <c r="B13" s="45"/>
      <c r="C13" s="45"/>
      <c r="D13" s="45"/>
      <c r="E13" s="45"/>
      <c r="F13" s="45"/>
      <c r="G13" s="45"/>
      <c r="H13" s="46"/>
    </row>
  </sheetData>
  <sheetProtection/>
  <mergeCells count="13">
    <mergeCell ref="A1:H1"/>
    <mergeCell ref="F2:G2"/>
    <mergeCell ref="A10:E10"/>
    <mergeCell ref="A11:E11"/>
    <mergeCell ref="A12:E12"/>
    <mergeCell ref="A13:H13"/>
    <mergeCell ref="A2:A3"/>
    <mergeCell ref="B2:B3"/>
    <mergeCell ref="C2:C3"/>
    <mergeCell ref="C5:C7"/>
    <mergeCell ref="D2:D3"/>
    <mergeCell ref="E2:E3"/>
    <mergeCell ref="H2:H3"/>
  </mergeCells>
  <printOptions/>
  <pageMargins left="0.75" right="0.75" top="1" bottom="1" header="0.5118055555555555" footer="0.5118055555555555"/>
  <pageSetup orientation="portrait" paperSize="9" scale="6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何浩</cp:lastModifiedBy>
  <dcterms:created xsi:type="dcterms:W3CDTF">2016-12-02T08:54:00Z</dcterms:created>
  <dcterms:modified xsi:type="dcterms:W3CDTF">2024-04-09T09:43:38Z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C544E16944754C7D9ECAFE8BE44FFF2A_12</vt:lpwstr>
  </property>
</Properties>
</file>