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47" activeTab="2"/>
  </bookViews>
  <sheets>
    <sheet name="汇总表 " sheetId="4" r:id="rId1"/>
    <sheet name="编制说明" sheetId="2" r:id="rId2"/>
    <sheet name="清单" sheetId="1" r:id="rId3"/>
  </sheets>
  <definedNames>
    <definedName name="_xlnm.Print_Area" localSheetId="0">'汇总表 '!$A$1:$E$8</definedName>
  </definedNames>
  <calcPr calcId="144525"/>
</workbook>
</file>

<file path=xl/sharedStrings.xml><?xml version="1.0" encoding="utf-8"?>
<sst xmlns="http://schemas.openxmlformats.org/spreadsheetml/2006/main" count="311" uniqueCount="144">
  <si>
    <t>东莞市民服务中心三期项目前广场通风设备改造工程
限价费用汇总表</t>
  </si>
  <si>
    <t>序号</t>
  </si>
  <si>
    <t>项目名称</t>
  </si>
  <si>
    <t>计费基数</t>
  </si>
  <si>
    <t>招标限价
（元）</t>
  </si>
  <si>
    <t>备注</t>
  </si>
  <si>
    <t>前广场通风设备改造工程</t>
  </si>
  <si>
    <t>合计</t>
  </si>
  <si>
    <t>编制说明</t>
  </si>
  <si>
    <t>1、招标范围：东莞市民服务中心三期项目前广场通风设备改造工程施工图纸所包含的全部工程内容及其他为实现合同目的所涉及的承包范围。详见工程量清单及施工图纸，具体内容按照施工图纸、图纸会审、设计变更通知，采购人修改通知等设计文件，并按照相关标准规范、施工组织设计、专项施工方案、分项工程技术交底等有关技术文件的要求施工，确保工程验收质量，并有义务协助工程通过主管部门验收合格。</t>
  </si>
  <si>
    <r>
      <rPr>
        <sz val="12"/>
        <rFont val="宋体"/>
        <charset val="134"/>
      </rPr>
      <t>2、本项目为</t>
    </r>
    <r>
      <rPr>
        <sz val="12"/>
        <color rgb="FFFF0000"/>
        <rFont val="宋体"/>
        <charset val="134"/>
      </rPr>
      <t>固定总价</t>
    </r>
    <r>
      <rPr>
        <sz val="12"/>
        <rFont val="宋体"/>
        <charset val="134"/>
      </rPr>
      <t>，按图纸范围内包工、包料（含损耗及辅材）、包机具、包制安、包质量、包备案、包报建、包调试、包材料设备价格变化风险费、包施工用水电设备及相关费用、包保险费用、包税金、包工期、包质量安全、包保修、包安全文明施工措施费及防护措施费、包夜间施工费、赶工措施费及预算包干费、包配合采购人验收合格包风险、包图纸及二次深化（优化）设计、包与其他分包单位的配合等。满足本项目设计参数及项目技术要求，并通过政府验收。以上价格为开工程专用增值税发票适用。</t>
    </r>
  </si>
  <si>
    <t>3、本次招标投标报价需投标单位自行填报。</t>
  </si>
  <si>
    <t>东莞市民服务中心三期项目前广场通风设备改造工程清单</t>
  </si>
  <si>
    <t>项目特征</t>
  </si>
  <si>
    <t>单位</t>
  </si>
  <si>
    <t>工程量</t>
  </si>
  <si>
    <t>不含税综合单价（元）</t>
  </si>
  <si>
    <t>合计（元）</t>
  </si>
  <si>
    <t>一</t>
  </si>
  <si>
    <t>拆除部分</t>
  </si>
  <si>
    <t>离心式通风机</t>
  </si>
  <si>
    <t>1.名称:风机拆除（保护性拆除）
2.型号:SY-L1-01
3.规格:风量：20900m³/h
功率：7.5KW
重量：300KG
4.设备支架拆除
5.完成风机拆除的其他一切相关工程内容及材料费用</t>
  </si>
  <si>
    <t>台</t>
  </si>
  <si>
    <t>1.名称:风机拆除（保护性拆除）
2.型号:P-B1-01
3.规格:风量：10440m³/h
功率：2.2KW
重量：186KG
4.设备支架拆除
5.完成风机拆除的其他一切相关工程内容及材料费用</t>
  </si>
  <si>
    <t>1.名称:风机拆除（保护性拆除）
2.型号:P-B1-02
3.规格:风量：25700m³/h
功率：11KW
重量：300KG
4.设备支架拆除
5.完成风机拆除的其他一切相关工程内容及材料费用</t>
  </si>
  <si>
    <t>1.名称:风机拆除（保护性拆除）
2.型号:P-B1-03
3.规格:风量：13000m³/h
功率：3KW
重量：219KG
4.设备支架拆除
5.完成风机拆除的其他一切相关工程内容及材料费用</t>
  </si>
  <si>
    <t>1.名称:风机拆除（保护性拆除）
2.型号:P-B1-05
3.规格:风量：5070m³/h
功率：1.1KW
重量：129KG
4.设备支架拆除
5.完成风机拆除的其他一切相关工程内容及材料费用</t>
  </si>
  <si>
    <t>1.名称:风机拆除（保护性拆除）
2.型号:S-B1-01
3.规格:风量：10440m³/h
功率：2.2KW
重量：186KG
4.设备支架拆除
5.完成风机拆除的其他一切相关工程内容及材料费用</t>
  </si>
  <si>
    <t>1.名称:风机拆除（保护性拆除）
2.型号:S-B1-02
3.规格:风量：13000m³/h
功率：3KW
重量：219KG
4.设备支架拆除
5.完成风机拆除的其他一切相关工程内容及材料费用</t>
  </si>
  <si>
    <t>1.名称:风机拆除（保护性拆除）
2.型号:S-B1-03
3.规格:
风量：25700m³/h
功率：11KW
重量：300KG
4.设备支架拆除
5.完成风机拆除的其他一切相关工程内容及材料费用</t>
  </si>
  <si>
    <t>1.名称:风机拆除（保护性拆除）
2.型号:S-B1-04
3.规格:风量：14865m³/h
功率：4KW
重量：225KG
4.设备支架拆除
5.完成风机拆除的其他一切相关工程内容及材料费用</t>
  </si>
  <si>
    <t>空调器</t>
  </si>
  <si>
    <t>1.名称:多联机主机保护拆除
2.型号:K-SBF-L1-01
3.规格:制冷量：33.5KW
功率：12.2KW
重量：400KG
4.完成多联机主机拆除的其他一切相关工程内容及材料费用</t>
  </si>
  <si>
    <t>1.名称:多联机主机保护拆除
2.型号:K-SBF-L1-02
3.规格:制冷量：22.4KW
功率：7.13KW
重量：400KG
4.完成多联机主机拆除的其他一切相关工程内容及材料费用</t>
  </si>
  <si>
    <t>1.名称:多联机主机保护拆除
2.型号:K-SBF-L1-03
3.规格:制冷量：8KW
功率：3.5KW
重量：200KG
4.完成多联机主机拆除的其他一切相关工程内容及材料费用</t>
  </si>
  <si>
    <t>消声器（保护性拆除）</t>
  </si>
  <si>
    <t>1.名称:消声器保护拆除
2.完成消声器拆除的其他一切相关工程内容及材料费用</t>
  </si>
  <si>
    <t>个</t>
  </si>
  <si>
    <t>风口百叶（保护性拆除）</t>
  </si>
  <si>
    <t>1.名称:风口百叶拆除
2.完成风口百叶拆除的其他一切相关工程内容及材料费用</t>
  </si>
  <si>
    <t>风管拆除</t>
  </si>
  <si>
    <t>1.名称:风管拆除
2.规格:2000以下
3.完成风管拆除的其他一切相关工程内容及材料费用</t>
  </si>
  <si>
    <t>m2</t>
  </si>
  <si>
    <t>1.名称:风管拆除
2.规格:800以下
3.完成风管拆除的其他一切相关工程内容及材料费用</t>
  </si>
  <si>
    <t>铜管</t>
  </si>
  <si>
    <t>1.安装部位:多联机主机铜管拆除Φ≤22.2
2.完成风管拆除的其他一切相关工程内容及材料费用</t>
  </si>
  <si>
    <t>m</t>
  </si>
  <si>
    <t>1.安装部位:多联机主机铜管拆除Φ≤25.40
2.完成风管拆除的其他一切相关工程内容及材料费用</t>
  </si>
  <si>
    <t>控制箱</t>
  </si>
  <si>
    <t>1.名称:风机控制箱保护拆除
2.完成控制箱拆除的其他一切相关工程内容及材料费用</t>
  </si>
  <si>
    <t>电力电缆</t>
  </si>
  <si>
    <t>1.名称:电缆拆除
2.规格:截面≤10mm2
3.完成电缆拆除的其他一切相关工程内容及材料费用</t>
  </si>
  <si>
    <t>1.名称:电缆拆除
2.规格:截面≤16mm2
3.完成电缆拆除的其他一切相关工程内容及材料费用</t>
  </si>
  <si>
    <t>控制电缆</t>
  </si>
  <si>
    <t>1.名称:控制电缆拆除
2.规格:6芯以下
3.完成电缆拆除的其他一切相关工程内容及材料费用</t>
  </si>
  <si>
    <t>镀锌线管拆除</t>
  </si>
  <si>
    <t>1.名称:镀锌线管拆除
2.规格:DN50
3.完成配管拆除的其他一切相关工程内容及材料费用</t>
  </si>
  <si>
    <t>1.名称:镀锌线管拆除
2.规格:DN32
3.完成配管拆除的其他一切相关工程内容及材料费用</t>
  </si>
  <si>
    <t>二</t>
  </si>
  <si>
    <t>安装部分</t>
  </si>
  <si>
    <t>1.名称:风机安装（利旧）
2.型号:SY-L1-01
3.规格:风量：20900m³/h
功率：7.5KW
重量：300KG
4.支架:设备支架安装、除锈刷油
5.完成风机安装的其他一切相关工程内容及材料费用</t>
  </si>
  <si>
    <t>1.名称:风机安装（利旧）
2.型号:P-B1-01
3.规格:风量：10440m³/h
功率：2.2KW
重量：186KG
4.支架:设备支架安装、除锈刷油
5.完成风机安装的其他一切相关工程内容及材料费用</t>
  </si>
  <si>
    <t>1.名称:风机安装（利旧）
2.型号:P-B1-02
3.规格:风量：25700m³/h
功率：11KW
重量：300KG
4.支架:设备支架安装、除锈刷油
5.完成风机安装的其他一切相关工程内容及材料费用</t>
  </si>
  <si>
    <t>1.名称:风机安装（利旧）
2.型号:P-B1-03
3.规格:风量：13000m³/h
功率：3KW
重量：219KG
4.支架:设备支架安装、除锈刷油
5.完成风机安装的其他一切相关工程内容及材料费用</t>
  </si>
  <si>
    <t>1.名称:风机安装（利旧）
2.型号:P-B1-05
3.规格:风量：5070m³/h
功率：1.1KW
重量：129KG
4.支架:设备支架安装、除锈刷油
5.完成风机安装的其他一切相关工程内容及材料费用</t>
  </si>
  <si>
    <t>1.名称:风机安装（利旧）
2.型号:S-B1-01
3.规格:风量：10440m³/h
功率：2.2KW
重量：186KG
4.支架:设备支架安装、除锈刷油
5.完成风机安装的其他一切相关工程内容及材料费用</t>
  </si>
  <si>
    <t>1.名称:风机安装（利旧）
2.型号:S-B1-02
3.规格:风量：13000m³/h
功率：3KW
重量：219KG
4.支架:设备支架安装、除锈刷油
5.完成风机安装的其他一切相关工程内容及材料费用</t>
  </si>
  <si>
    <t>1.名称:风机安装（利旧）
2.型号:S-B1-03
3.规格:风量：25700m³/h
功率：11KW
重量：300KG
4.支架:设备支架安装、除锈刷油
5.完成风机安装的其他一切相关工程内容及材料费用</t>
  </si>
  <si>
    <t>1.名称:风机安装（利旧）
2.型号:S-B1-04
3.规格:风量：14865m³/h
功率：4KW
重量：225KG
4.支架:设备支架安装、除锈刷油
5.完成风机安装的其他一切相关工程内容及材料费用</t>
  </si>
  <si>
    <t>1.名称:多联机主机安装（利旧）
2.型号:K-SBF-L1-01
3.规格:制冷量：33.5KW
功率：12.2KW
重量：400KG
4.基础:200mm厚C20混凝土
5.完成多联机主机安装的其他一切相关工程内容及材料费用</t>
  </si>
  <si>
    <t>1.名称:多联机主机安装（利旧）
2.型号:K-SBF-L1-02
3.规格:制冷量：22.4KW
功率：7.13KW
重量：401KG
4.基础:200mm厚C20混凝土
5.完成多联机主机安装的其他一切相关工程内容及材料费用</t>
  </si>
  <si>
    <t>1.名称:多联机主机安装（利旧）
2.型号:K-SBF-L1-03
3.规格:制冷量：8KW
功率：3.5KW
重量：200KG
4.基础:200mm厚C20混凝土
5.完成多联机主机安装的其他一切相关工程内容及材料费用</t>
  </si>
  <si>
    <t>消声器</t>
  </si>
  <si>
    <t>1.名称:消声器（利旧）
2.规格:综合考虑
3.支架形式、材质:成品支架安装
4.完成消声器的其他一切相关工程内容及材料费用</t>
  </si>
  <si>
    <t>1.名称:控制箱安装（利旧）
2.完成控制箱的其他一切相关工程内容及材料费用</t>
  </si>
  <si>
    <t>1.名称:电力电缆
2.型号:WDZA-YJY-3*10+2*6
3.材质:铜芯
4.电压等级(kV):0.6/1kV
5.完成电力电缆敷设的其他一切相关工程内容及材料费用</t>
  </si>
  <si>
    <t>1.名称:电力电缆
2.型号:WDZA-YJY-5*16
3.材质:铜芯
4.电压等级(kV):0.6/1kV
5.完成电力电缆敷设的其他一切相关工程内容及材料费用</t>
  </si>
  <si>
    <t>1.名称:电力电缆
2.型号:WDZA-YJY-5*4
3.材质:铜芯
4.电压等级(kV):0.6/1kV
5.完成电力电缆敷设的其他一切相关工程内容及材料费用</t>
  </si>
  <si>
    <t>1.名称:电力电缆
2.型号:WDZA-YJY-5*6
3.材质:铜芯
4.电压等级(kV):0.6/1kV
5.完成电力电缆敷设的其他一切相关工程内容及材料费用</t>
  </si>
  <si>
    <t>1.名称:控制电缆
2.型号:KVV-2*1
3.规格:6芯以下
4.材质:铜芯
5.完成控制电缆敷设的其他一切相关工程内容及材料费用</t>
  </si>
  <si>
    <t>线槽</t>
  </si>
  <si>
    <t>1.名称:金属线槽
2.规格:200*100*1.2
3.支架制作安装，防锈防腐 
4.完成线槽安装的其他一切相关工程内容及材料费用</t>
  </si>
  <si>
    <t>1.名称:金属线槽
2.规格:50*50*1.2
3.支架制作安装，防锈防腐 
4.完成线槽安装的其他一切相关工程内容及材料费用</t>
  </si>
  <si>
    <t>1.名称:铜管
2.介质:冷媒
3.规格、压力等级:φ25.4
4.连接形式:焊接
5.压力试验及吹、洗设计要求:空气吹扫
6.保温绝热:25mm厚橡塑
7.含冷媒补充
8.完成铜管安装的其他一切相关工程内容及材料费用</t>
  </si>
  <si>
    <t>1.名称:铜管
2.介质:冷媒
3.规格、压力等级:φ15.9
4.连接形式:焊接
5.压力试验及吹、洗设计要求:空气吹扫
6.保温绝热:25mm厚橡塑
7.含冷媒补充
8.完成铜管安装的其他一切相关工程内容及材料费用</t>
  </si>
  <si>
    <t>1.名称:铜管
2.介质:冷媒
3.规格、压力等级:φ12.7
4.连接形式:焊接
5.压力试验及吹、洗设计要求:空气吹扫
6.保温绝热:25mm厚橡塑
7.含冷媒补充
8.完成铜管安装的其他一切相关工程内容及材料费用</t>
  </si>
  <si>
    <t>1.名称:铜管
2.介质:冷媒
3.规格、压力等级:φ9.53
4.连接形式:焊接
5.压力试验及吹、洗设计要求:空气吹扫
6.保温绝热:25mm厚橡塑
7.含冷媒补充
8.完成铜管安装的其他一切相关工程内容及材料费用</t>
  </si>
  <si>
    <t>铝及铝合金风口、散流器</t>
  </si>
  <si>
    <t>1.名称:百叶风口安装（利旧）
2.完成百叶安装的其他一切相关工程内容及材料费用</t>
  </si>
  <si>
    <t>1.名称:单层活动百叶
2.规格:800*500
3.完成百叶安装的其他一切相关工程内容及材料费用</t>
  </si>
  <si>
    <t>1.名称:单层活动百叶
2.规格:600*300
3.完成百叶安装的其他一切相关工程内容及材料费用</t>
  </si>
  <si>
    <t>1.名称:单层活动百叶
2.规格:500*300
3.完成百叶安装的其他一切相关工程内容及材料费用</t>
  </si>
  <si>
    <t>1.名称:单层活动百叶
2.规格:400*300
3.完成百叶安装的其他一切相关工程内容及材料费用</t>
  </si>
  <si>
    <t>1.名称:单层活动百叶
2.规格:400*400
3.完成百叶安装的其他一切相关工程内容及材料费用</t>
  </si>
  <si>
    <t>1.名称:单层活动百叶
2.规格:200*200
3.完成百叶安装的其他一切相关工程内容及材料费用</t>
  </si>
  <si>
    <t>1.名称:室外铜管保护槽
2.材质:不锈钢300*150*1.2
3.支架制作安装，防锈防腐 
4.完成保护槽安装的其他一切相关工程内容及材料费用</t>
  </si>
  <si>
    <t>碳钢通风管道</t>
  </si>
  <si>
    <t>1.名称:镀锌铁皮风管
2.材质:镀锌薄钢板
3.形状:矩形
4.规格:长边长(mm) ≤320
5.板材厚度:0.5mm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</si>
  <si>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≤450
5.板材厚度:0.5mm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</si>
  <si>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≤630
5.板材厚度:0.6mm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</si>
  <si>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≤1000
5.板材厚度:0.75mm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</si>
  <si>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 ≤1250
5.板材厚度:1mm
6.管件、法兰等附件及支架设计要求:含风管支架刷油防腐、满足设计要求
7.接口形式:含漏光、漏风检测试验
8.完成风管安装的其他一切相关工程内容及材料费用</t>
  </si>
  <si>
    <t>1.名称:镀锌铁皮风管
2.材质:镀锌薄钢板
3.形状:矩形
4.规格:长边长(mm)≤3000
5.板材厚度:1.2mm
6.管件、法兰等附件及支架设计要求:含风管支架刷油防腐、满足设计要求
7.接口形式:含漏光、漏风检测试验
8.完成风管安装的其他一切相关工程内容及材料费用</t>
  </si>
  <si>
    <t>1.名称:镀锌铁皮风管
2.材质:镀锌薄钢板
3.形状:圆形
4.规格:长边长(mm) ≤1000
5.板材厚度:0.75mm
6.管件、法兰等附件及支架设计要求:含风管支架刷油防腐、满足设计要求
7.接口形式:含漏光、漏风检测试验
8.完成风管安装的其他一切相关工程内容及材料费用</t>
  </si>
  <si>
    <t>碳钢阀门</t>
  </si>
  <si>
    <t>1.名称:风管止回阀
2.规格:1000*500
3.支架形式、材质:单独设立支架、型钢支架及刷漆
4.完成阀门安装的其他一切相关工程内容及材料费用</t>
  </si>
  <si>
    <t>1.名称:风管止回阀
2.规格:1000*400
3.支架形式、材质:单独设立支架、型钢支架及刷漆
4.完成阀门安装的其他一切相关工程内容及材料费用</t>
  </si>
  <si>
    <t>1.名称:风管止回阀
2.规格:800*630
3.支架形式、材质:单独设立支架、型钢支架及刷漆
4.完成阀门安装的其他一切相关工程内容及材料费用</t>
  </si>
  <si>
    <t>1.名称:风管止回阀
2.规格:800*500
3.支架形式、材质:单独设立支架、型钢支架及刷漆
4.完成阀门安装的其他一切相关工程内容及材料费用</t>
  </si>
  <si>
    <t>1.名称:风管止回阀
2.规格:500*400
3.支架形式、材质:单独设立支架、型钢支架及刷漆
4.完成阀门安装的其他一切相关工程内容及材料费用</t>
  </si>
  <si>
    <t>1.名称:风管止回阀
2.规格:250*200
3.支架形式、材质:单独设立支架、型钢支架及刷漆
4.完成阀门安装的其他一切相关工程内容及材料费用</t>
  </si>
  <si>
    <t>1.名称:风管止回阀
2.规格:Φ800
3.支架形式、材质:单独设立支架、型钢支架及刷漆
4.完成阀门安装的其他一切相关工程内容及材料费用</t>
  </si>
  <si>
    <t>1.名称:70℃防火阀
2.规格:1250*800
3.支架形式、材质:单独设立支架、型钢支架及刷漆
4.完成阀门安装的其他一切相关工程内容及材料费用</t>
  </si>
  <si>
    <t>1.名称:70℃防火阀
2.规格:1250*400
3.支架形式、材质:单独设立支架、型钢支架及刷漆
4.完成阀门安装的其他一切相关工程内容及材料费用</t>
  </si>
  <si>
    <t>1.名称:70℃防火阀
2.规格:1000*500
3.支架形式、材质:单独设立支架、型钢支架及刷漆
4.完成阀门安装的其他一切相关工程内容及材料费用</t>
  </si>
  <si>
    <t>1.名称:70℃防火阀
2.规格:1000*400
3.支架形式、材质:单独设立支架、型钢支架及刷漆
4.完成阀门安装的其他一切相关工程内容及材料费用</t>
  </si>
  <si>
    <t>1.名称:70℃防火阀
2.规格:800*630
3.支架形式、材质:单独设立支架、型钢支架及刷漆
4.完成阀门安装的其他一切相关工程内容及材料费用</t>
  </si>
  <si>
    <t>1.名称:70℃防火阀
2.规格:800*400
3.支架形式、材质:单独设立支架、型钢支架及刷漆
4.完成阀门安装的其他一切相关工程内容及材料费用</t>
  </si>
  <si>
    <t>1.名称:70℃防火阀
2.规格:φ800
3.支架形式、材质:单独设立支架、型钢支架及刷漆
4.完成阀门安装的其他一切相关工程内容及材料费用</t>
  </si>
  <si>
    <t>1.名称:70℃防火阀
2.规格:500*400
3.支架形式、材质:单独设立支架、型钢支架及刷漆
4.完成阀门安装的其他一切相关工程内容及材料费用</t>
  </si>
  <si>
    <t>1.名称:70℃防火阀
2.规格:500*250
3.支架形式、材质:单独设立支架、型钢支架及刷漆
4.完成阀门安装的其他一切相关工程内容及材料费用</t>
  </si>
  <si>
    <t>1.名称:70℃防火阀
2.规格:250*200
3.支架形式、材质:单独设立支架、型钢支架及刷漆
4.完成阀门安装的其他一切相关工程内容及材料费用</t>
  </si>
  <si>
    <t>1.名称:70℃电动防火阀
2.规格:800*500
3.支架形式、材质:单独设立支架、型钢支架及刷漆
4.完成阀门安装的其他一切相关工程内容及材料费用</t>
  </si>
  <si>
    <t>1.名称:70℃电动防火阀
2.规格:800*400
3.支架形式、材质:单独设立支架、型钢支架及刷漆
4.完成阀门安装的其他一切相关工程内容及材料费用</t>
  </si>
  <si>
    <t>1.名称:70℃电动防火阀
2.规格:630*320
3.支架形式、材质:单独设立支架、型钢支架及刷漆
4.完成阀门安装的其他一切相关工程内容及材料费用</t>
  </si>
  <si>
    <t>1.名称:70℃电动防火阀
2.规格:500*400
3.支架形式、材质:单独设立支架、型钢支架及刷漆
4.完成阀门安装的其他一切相关工程内容及材料费用</t>
  </si>
  <si>
    <t>1.名称:70℃防火调节阀
2.规格:500*250
3.支架形式、材质:单独设立支架、型钢支架及刷漆
4.完成阀门安装的其他一切相关工程内容及材料费用</t>
  </si>
  <si>
    <t>1.名称:70℃防火调节阀
2.规格:320*160
3.支架形式、材质:单独设立支架、型钢支架及刷漆
4.完成阀门安装的其他一切相关工程内容及材料费用</t>
  </si>
  <si>
    <t>打洞(孔)</t>
  </si>
  <si>
    <t>1.名称:混凝土墙开孔及修复清理
2.规格:1350*900*350mm
3.完成开孔及修复的其他一切相关工程内容及材料费用</t>
  </si>
  <si>
    <t>1.名称:混凝土墙开孔及修复清理
2.规格:1350*500*350mm
3.完成开孔及修复的其他一切相关工程内容及材料费用</t>
  </si>
  <si>
    <t>1.名称:混凝土墙开孔及修复清理
2.规格:1100*600*350mm
3.完成开孔及修复的其他一切相关工程内容及材料费用</t>
  </si>
  <si>
    <t>1.名称:混凝土墙开孔及修复清理
2.规格:900*750*350mm
3.完成开孔及修复的其他一切相关工程内容及材料费用</t>
  </si>
  <si>
    <t>1.名称:混凝土墙开孔及修复清理
2.规格:750*450*350mm
3.完成开孔及修复的其他一切相关工程内容及材料费用</t>
  </si>
  <si>
    <t>通风工程检测、调试</t>
  </si>
  <si>
    <t>1.通风工程检测、调试
2.完成系统调试的其他一切相关工程内容及材料费用</t>
  </si>
  <si>
    <t>系统</t>
  </si>
  <si>
    <t>三</t>
  </si>
  <si>
    <t>不含税合计（元）</t>
  </si>
  <si>
    <t>四</t>
  </si>
  <si>
    <t>税金（元）</t>
  </si>
  <si>
    <t>五</t>
  </si>
  <si>
    <t>含税合计（元）</t>
  </si>
  <si>
    <t>备注：
1、本工程合同按承包范围内固定总价合同，本工程所需的全部费用，包括且不限于所需的深化设计费（如有）、人工费、材料费、施工机械使用费、安全文明施工费、施工措施费、赶工措施费、场地清理费、食宿费、管理费、利润、水电费、工程竣工验收合格并移交采购人前的成品与半成品保护、工程竣工验收、所有措施费及规费、工程税金及风险、完成图纸所有工程内容的全部费用。同时在施工期间对价格波动、汇率变化等因素变动而不作调整。</t>
  </si>
</sst>
</file>

<file path=xl/styles.xml><?xml version="1.0" encoding="utf-8"?>
<styleSheet xmlns="http://schemas.openxmlformats.org/spreadsheetml/2006/main">
  <numFmts count="6">
    <numFmt numFmtId="176" formatCode="#,##0.0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等线"/>
      <charset val="134"/>
      <scheme val="minor"/>
    </font>
    <font>
      <b/>
      <sz val="18"/>
      <color theme="1"/>
      <name val="宋体"/>
      <charset val="134"/>
    </font>
    <font>
      <sz val="12"/>
      <color theme="1"/>
      <name val="宋体"/>
      <charset val="134"/>
    </font>
    <font>
      <sz val="12"/>
      <name val="宋体"/>
      <charset val="134"/>
    </font>
    <font>
      <b/>
      <sz val="14"/>
      <name val="宋体"/>
      <charset val="134"/>
    </font>
    <font>
      <b/>
      <sz val="16"/>
      <name val="宋体"/>
      <charset val="134"/>
    </font>
    <font>
      <b/>
      <sz val="12"/>
      <name val="宋体"/>
      <charset val="134"/>
    </font>
    <font>
      <sz val="9"/>
      <name val="宋体"/>
      <charset val="134"/>
    </font>
    <font>
      <b/>
      <sz val="11"/>
      <color theme="1"/>
      <name val="等线"/>
      <charset val="0"/>
      <scheme val="minor"/>
    </font>
    <font>
      <u/>
      <sz val="11"/>
      <color rgb="FF0000FF"/>
      <name val="等线"/>
      <charset val="0"/>
      <scheme val="minor"/>
    </font>
    <font>
      <b/>
      <sz val="15"/>
      <color theme="3"/>
      <name val="等线"/>
      <charset val="134"/>
      <scheme val="minor"/>
    </font>
    <font>
      <sz val="11"/>
      <color rgb="FF9C0006"/>
      <name val="等线"/>
      <charset val="0"/>
      <scheme val="minor"/>
    </font>
    <font>
      <b/>
      <sz val="11"/>
      <color rgb="FFFFFFFF"/>
      <name val="等线"/>
      <charset val="0"/>
      <scheme val="minor"/>
    </font>
    <font>
      <i/>
      <sz val="11"/>
      <color rgb="FF7F7F7F"/>
      <name val="等线"/>
      <charset val="0"/>
      <scheme val="minor"/>
    </font>
    <font>
      <b/>
      <sz val="11"/>
      <color rgb="FFFA7D00"/>
      <name val="等线"/>
      <charset val="0"/>
      <scheme val="minor"/>
    </font>
    <font>
      <b/>
      <sz val="13"/>
      <color theme="3"/>
      <name val="等线"/>
      <charset val="134"/>
      <scheme val="minor"/>
    </font>
    <font>
      <b/>
      <sz val="11"/>
      <color rgb="FF3F3F3F"/>
      <name val="等线"/>
      <charset val="0"/>
      <scheme val="minor"/>
    </font>
    <font>
      <sz val="11"/>
      <color rgb="FF3F3F76"/>
      <name val="等线"/>
      <charset val="0"/>
      <scheme val="minor"/>
    </font>
    <font>
      <b/>
      <sz val="11"/>
      <color theme="3"/>
      <name val="等线"/>
      <charset val="134"/>
      <scheme val="minor"/>
    </font>
    <font>
      <sz val="11"/>
      <color theme="1"/>
      <name val="等线"/>
      <charset val="0"/>
      <scheme val="minor"/>
    </font>
    <font>
      <sz val="11"/>
      <color theme="0"/>
      <name val="等线"/>
      <charset val="0"/>
      <scheme val="minor"/>
    </font>
    <font>
      <sz val="11"/>
      <color rgb="FF006100"/>
      <name val="等线"/>
      <charset val="0"/>
      <scheme val="minor"/>
    </font>
    <font>
      <sz val="11"/>
      <color rgb="FFFF0000"/>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sz val="11"/>
      <color rgb="FF9C6500"/>
      <name val="等线"/>
      <charset val="0"/>
      <scheme val="minor"/>
    </font>
    <font>
      <sz val="9"/>
      <color theme="1"/>
      <name val="等线"/>
      <charset val="134"/>
      <scheme val="minor"/>
    </font>
    <font>
      <sz val="12"/>
      <color rgb="FFFF0000"/>
      <name val="宋体"/>
      <charset val="134"/>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10" applyNumberFormat="0" applyFont="0" applyAlignment="0" applyProtection="0">
      <alignment vertical="center"/>
    </xf>
    <xf numFmtId="0" fontId="20" fillId="19"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6" applyNumberFormat="0" applyFill="0" applyAlignment="0" applyProtection="0">
      <alignment vertical="center"/>
    </xf>
    <xf numFmtId="0" fontId="15" fillId="0" borderId="6" applyNumberFormat="0" applyFill="0" applyAlignment="0" applyProtection="0">
      <alignment vertical="center"/>
    </xf>
    <xf numFmtId="0" fontId="20" fillId="11" borderId="0" applyNumberFormat="0" applyBorder="0" applyAlignment="0" applyProtection="0">
      <alignment vertical="center"/>
    </xf>
    <xf numFmtId="0" fontId="18" fillId="0" borderId="11" applyNumberFormat="0" applyFill="0" applyAlignment="0" applyProtection="0">
      <alignment vertical="center"/>
    </xf>
    <xf numFmtId="0" fontId="20" fillId="22" borderId="0" applyNumberFormat="0" applyBorder="0" applyAlignment="0" applyProtection="0">
      <alignment vertical="center"/>
    </xf>
    <xf numFmtId="0" fontId="16" fillId="4" borderId="9" applyNumberFormat="0" applyAlignment="0" applyProtection="0">
      <alignment vertical="center"/>
    </xf>
    <xf numFmtId="0" fontId="14" fillId="4" borderId="8" applyNumberFormat="0" applyAlignment="0" applyProtection="0">
      <alignment vertical="center"/>
    </xf>
    <xf numFmtId="0" fontId="12" fillId="3" borderId="7" applyNumberFormat="0" applyAlignment="0" applyProtection="0">
      <alignment vertical="center"/>
    </xf>
    <xf numFmtId="0" fontId="19" fillId="25" borderId="0" applyNumberFormat="0" applyBorder="0" applyAlignment="0" applyProtection="0">
      <alignment vertical="center"/>
    </xf>
    <xf numFmtId="0" fontId="20" fillId="8" borderId="0" applyNumberFormat="0" applyBorder="0" applyAlignment="0" applyProtection="0">
      <alignment vertical="center"/>
    </xf>
    <xf numFmtId="0" fontId="24" fillId="0" borderId="12" applyNumberFormat="0" applyFill="0" applyAlignment="0" applyProtection="0">
      <alignment vertical="center"/>
    </xf>
    <xf numFmtId="0" fontId="8" fillId="0" borderId="5" applyNumberFormat="0" applyFill="0" applyAlignment="0" applyProtection="0">
      <alignment vertical="center"/>
    </xf>
    <xf numFmtId="0" fontId="21" fillId="16" borderId="0" applyNumberFormat="0" applyBorder="0" applyAlignment="0" applyProtection="0">
      <alignment vertical="center"/>
    </xf>
    <xf numFmtId="0" fontId="26" fillId="24" borderId="0" applyNumberFormat="0" applyBorder="0" applyAlignment="0" applyProtection="0">
      <alignment vertical="center"/>
    </xf>
    <xf numFmtId="0" fontId="19" fillId="14" borderId="0" applyNumberFormat="0" applyBorder="0" applyAlignment="0" applyProtection="0">
      <alignment vertical="center"/>
    </xf>
    <xf numFmtId="0" fontId="20" fillId="23"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20" fillId="18" borderId="0" applyNumberFormat="0" applyBorder="0" applyAlignment="0" applyProtection="0">
      <alignment vertical="center"/>
    </xf>
    <xf numFmtId="0" fontId="20" fillId="27"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20" fillId="30" borderId="0" applyNumberFormat="0" applyBorder="0" applyAlignment="0" applyProtection="0">
      <alignment vertical="center"/>
    </xf>
    <xf numFmtId="0" fontId="19" fillId="29" borderId="0" applyNumberFormat="0" applyBorder="0" applyAlignment="0" applyProtection="0">
      <alignment vertical="center"/>
    </xf>
    <xf numFmtId="0" fontId="20" fillId="17" borderId="0" applyNumberFormat="0" applyBorder="0" applyAlignment="0" applyProtection="0">
      <alignment vertical="center"/>
    </xf>
    <xf numFmtId="0" fontId="20" fillId="26" borderId="0" applyNumberFormat="0" applyBorder="0" applyAlignment="0" applyProtection="0">
      <alignment vertical="center"/>
    </xf>
    <xf numFmtId="0" fontId="19" fillId="20" borderId="0" applyNumberFormat="0" applyBorder="0" applyAlignment="0" applyProtection="0">
      <alignment vertical="center"/>
    </xf>
    <xf numFmtId="0" fontId="20" fillId="32" borderId="0" applyNumberFormat="0" applyBorder="0" applyAlignment="0" applyProtection="0">
      <alignment vertical="center"/>
    </xf>
    <xf numFmtId="0" fontId="27" fillId="0" borderId="0"/>
  </cellStyleXfs>
  <cellXfs count="27">
    <xf numFmtId="0" fontId="0" fillId="0" borderId="0" xfId="0"/>
    <xf numFmtId="0" fontId="0" fillId="0" borderId="0" xfId="0" applyAlignment="1">
      <alignment wrapText="1"/>
    </xf>
    <xf numFmtId="0" fontId="0" fillId="0" borderId="0" xfId="0"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horizontal="left"/>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Alignment="1">
      <alignment vertical="center"/>
    </xf>
    <xf numFmtId="0" fontId="0" fillId="0" borderId="0" xfId="0" applyFont="1" applyFill="1" applyBorder="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177" fontId="5" fillId="0" borderId="0" xfId="0" applyNumberFormat="1" applyFont="1" applyFill="1" applyAlignment="1">
      <alignment horizontal="center" vertical="center"/>
    </xf>
    <xf numFmtId="0" fontId="6" fillId="0" borderId="4" xfId="0"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84455</xdr:colOff>
      <xdr:row>4</xdr:row>
      <xdr:rowOff>73660</xdr:rowOff>
    </xdr:from>
    <xdr:to>
      <xdr:col>2</xdr:col>
      <xdr:colOff>1447800</xdr:colOff>
      <xdr:row>7</xdr:row>
      <xdr:rowOff>126365</xdr:rowOff>
    </xdr:to>
    <xdr:pic>
      <xdr:nvPicPr>
        <xdr:cNvPr id="2" name="图片 1"/>
        <xdr:cNvPicPr>
          <a:picLocks noChangeAspect="1"/>
        </xdr:cNvPicPr>
      </xdr:nvPicPr>
      <xdr:blipFill>
        <a:blip r:embed="rId1"/>
        <a:stretch>
          <a:fillRect/>
        </a:stretch>
      </xdr:blipFill>
      <xdr:spPr>
        <a:xfrm>
          <a:off x="1670050" y="2740660"/>
          <a:ext cx="1363345" cy="647065"/>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zoomScaleSheetLayoutView="100" workbookViewId="0">
      <selection activeCell="A1" sqref="A1:E1"/>
    </sheetView>
  </sheetViews>
  <sheetFormatPr defaultColWidth="8" defaultRowHeight="15.6" outlineLevelRow="7"/>
  <cols>
    <col min="1" max="1" width="6.11111111111111" style="16" customWidth="1"/>
    <col min="2" max="2" width="17.0092592592593" style="16" customWidth="1"/>
    <col min="3" max="3" width="25.3333333333333" style="16" customWidth="1"/>
    <col min="4" max="4" width="17.2222222222222" style="16" customWidth="1"/>
    <col min="5" max="5" width="18.4537037037037" style="16" customWidth="1"/>
    <col min="6" max="16384" width="8" style="16"/>
  </cols>
  <sheetData>
    <row r="1" s="16" customFormat="1" ht="54" customHeight="1" spans="1:5">
      <c r="A1" s="18" t="s">
        <v>0</v>
      </c>
      <c r="B1" s="19"/>
      <c r="C1" s="19"/>
      <c r="D1" s="20"/>
      <c r="E1" s="19"/>
    </row>
    <row r="2" s="16" customFormat="1" ht="52" customHeight="1" spans="1:5">
      <c r="A2" s="21" t="s">
        <v>1</v>
      </c>
      <c r="B2" s="21" t="s">
        <v>2</v>
      </c>
      <c r="C2" s="21" t="s">
        <v>3</v>
      </c>
      <c r="D2" s="22" t="s">
        <v>4</v>
      </c>
      <c r="E2" s="21" t="s">
        <v>5</v>
      </c>
    </row>
    <row r="3" s="16" customFormat="1" ht="52" customHeight="1" spans="1:5">
      <c r="A3" s="23">
        <v>1</v>
      </c>
      <c r="B3" s="24" t="s">
        <v>6</v>
      </c>
      <c r="C3" s="25">
        <f>清单!G100</f>
        <v>402604.53</v>
      </c>
      <c r="D3" s="25">
        <f>C3*(1-0.98%)</f>
        <v>398659.005606</v>
      </c>
      <c r="E3" s="26"/>
    </row>
    <row r="4" s="16" customFormat="1" ht="52" customHeight="1" spans="1:5">
      <c r="A4" s="23">
        <v>2</v>
      </c>
      <c r="B4" s="23" t="s">
        <v>7</v>
      </c>
      <c r="C4" s="25">
        <f>SUM(C3:C3)</f>
        <v>402604.53</v>
      </c>
      <c r="D4" s="25">
        <f>SUM(D3:D3)</f>
        <v>398659.005606</v>
      </c>
      <c r="E4" s="26"/>
    </row>
    <row r="6" s="11" customFormat="1" spans="1:16384">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c r="XDQ6" s="16"/>
      <c r="XDR6" s="16"/>
      <c r="XDS6" s="16"/>
      <c r="XDT6" s="16"/>
      <c r="XDU6" s="16"/>
      <c r="XDV6" s="16"/>
      <c r="XDW6" s="16"/>
      <c r="XDX6" s="16"/>
      <c r="XDY6" s="16"/>
      <c r="XDZ6" s="16"/>
      <c r="XEA6" s="16"/>
      <c r="XEB6" s="16"/>
      <c r="XEC6" s="16"/>
      <c r="XED6" s="16"/>
      <c r="XEE6" s="16"/>
      <c r="XEF6" s="16"/>
      <c r="XEG6" s="16"/>
      <c r="XEH6" s="16"/>
      <c r="XEI6" s="16"/>
      <c r="XEJ6" s="16"/>
      <c r="XEK6" s="16"/>
      <c r="XEL6" s="16"/>
      <c r="XEM6" s="16"/>
      <c r="XEN6" s="16"/>
      <c r="XEO6" s="16"/>
      <c r="XEP6" s="16"/>
      <c r="XEQ6" s="16"/>
      <c r="XER6" s="16"/>
      <c r="XES6" s="16"/>
      <c r="XET6" s="16"/>
      <c r="XEU6" s="16"/>
      <c r="XEV6" s="16"/>
      <c r="XEW6" s="16"/>
      <c r="XEX6" s="16"/>
      <c r="XEY6" s="16"/>
      <c r="XEZ6" s="16"/>
      <c r="XFA6" s="16"/>
      <c r="XFB6" s="16"/>
      <c r="XFC6" s="16"/>
      <c r="XFD6" s="16"/>
    </row>
    <row r="7" s="11" customFormat="1" spans="1:16384">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c r="XDQ7" s="16"/>
      <c r="XDR7" s="16"/>
      <c r="XDS7" s="16"/>
      <c r="XDT7" s="16"/>
      <c r="XDU7" s="16"/>
      <c r="XDV7" s="16"/>
      <c r="XDW7" s="16"/>
      <c r="XDX7" s="16"/>
      <c r="XDY7" s="16"/>
      <c r="XDZ7" s="16"/>
      <c r="XEA7" s="16"/>
      <c r="XEB7" s="16"/>
      <c r="XEC7" s="16"/>
      <c r="XED7" s="16"/>
      <c r="XEE7" s="16"/>
      <c r="XEF7" s="16"/>
      <c r="XEG7" s="16"/>
      <c r="XEH7" s="16"/>
      <c r="XEI7" s="16"/>
      <c r="XEJ7" s="16"/>
      <c r="XEK7" s="16"/>
      <c r="XEL7" s="16"/>
      <c r="XEM7" s="16"/>
      <c r="XEN7" s="16"/>
      <c r="XEO7" s="16"/>
      <c r="XEP7" s="16"/>
      <c r="XEQ7" s="16"/>
      <c r="XER7" s="16"/>
      <c r="XES7" s="16"/>
      <c r="XET7" s="16"/>
      <c r="XEU7" s="16"/>
      <c r="XEV7" s="16"/>
      <c r="XEW7" s="16"/>
      <c r="XEX7" s="16"/>
      <c r="XEY7" s="16"/>
      <c r="XEZ7" s="16"/>
      <c r="XFA7" s="16"/>
      <c r="XFB7" s="16"/>
      <c r="XFC7" s="16"/>
      <c r="XFD7" s="16"/>
    </row>
    <row r="8" s="17" customFormat="1" spans="1:16384">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c r="XDQ8" s="16"/>
      <c r="XDR8" s="16"/>
      <c r="XDS8" s="16"/>
      <c r="XDT8" s="16"/>
      <c r="XDU8" s="16"/>
      <c r="XDV8" s="16"/>
      <c r="XDW8" s="16"/>
      <c r="XDX8" s="16"/>
      <c r="XDY8" s="16"/>
      <c r="XDZ8" s="16"/>
      <c r="XEA8" s="16"/>
      <c r="XEB8" s="16"/>
      <c r="XEC8" s="16"/>
      <c r="XED8" s="16"/>
      <c r="XEE8" s="16"/>
      <c r="XEF8" s="16"/>
      <c r="XEG8" s="16"/>
      <c r="XEH8" s="16"/>
      <c r="XEI8" s="16"/>
      <c r="XEJ8" s="16"/>
      <c r="XEK8" s="16"/>
      <c r="XEL8" s="16"/>
      <c r="XEM8" s="16"/>
      <c r="XEN8" s="16"/>
      <c r="XEO8" s="16"/>
      <c r="XEP8" s="16"/>
      <c r="XEQ8" s="16"/>
      <c r="XER8" s="16"/>
      <c r="XES8" s="16"/>
      <c r="XET8" s="16"/>
      <c r="XEU8" s="16"/>
      <c r="XEV8" s="16"/>
      <c r="XEW8" s="16"/>
      <c r="XEX8" s="16"/>
      <c r="XEY8" s="16"/>
      <c r="XEZ8" s="16"/>
      <c r="XFA8" s="16"/>
      <c r="XFB8" s="16"/>
      <c r="XFC8" s="16"/>
      <c r="XFD8" s="16"/>
    </row>
  </sheetData>
  <mergeCells count="1">
    <mergeCell ref="A1:E1"/>
  </mergeCell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view="pageBreakPreview" zoomScaleNormal="100" zoomScaleSheetLayoutView="100" workbookViewId="0">
      <selection activeCell="A8" sqref="A8"/>
    </sheetView>
  </sheetViews>
  <sheetFormatPr defaultColWidth="9.77777777777778" defaultRowHeight="33" customHeight="1" outlineLevelRow="5"/>
  <cols>
    <col min="1" max="1" width="106.666666666667" style="12" customWidth="1"/>
    <col min="2" max="32" width="10.0092592592593" style="11"/>
    <col min="33" max="16384" width="9.77777777777778" style="11"/>
  </cols>
  <sheetData>
    <row r="1" s="11" customFormat="1" ht="43" customHeight="1" spans="1:1">
      <c r="A1" s="13" t="s">
        <v>8</v>
      </c>
    </row>
    <row r="2" s="11" customFormat="1" ht="90" customHeight="1" spans="1:1">
      <c r="A2" s="14" t="s">
        <v>9</v>
      </c>
    </row>
    <row r="3" s="11" customFormat="1" ht="96" customHeight="1" spans="1:1">
      <c r="A3" s="15" t="s">
        <v>10</v>
      </c>
    </row>
    <row r="4" s="11" customFormat="1" ht="34" customHeight="1" spans="1:1">
      <c r="A4" s="14" t="s">
        <v>11</v>
      </c>
    </row>
    <row r="5" s="11" customFormat="1" customHeight="1" spans="1:1">
      <c r="A5" s="12"/>
    </row>
    <row r="6" s="11" customFormat="1" customHeight="1"/>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1"/>
  <sheetViews>
    <sheetView tabSelected="1" view="pageBreakPreview" zoomScaleNormal="100" zoomScaleSheetLayoutView="100" workbookViewId="0">
      <pane xSplit="2" ySplit="2" topLeftCell="C3" activePane="bottomRight" state="frozen"/>
      <selection/>
      <selection pane="topRight"/>
      <selection pane="bottomLeft"/>
      <selection pane="bottomRight" activeCell="D4" sqref="D4"/>
    </sheetView>
  </sheetViews>
  <sheetFormatPr defaultColWidth="9" defaultRowHeight="13.8" outlineLevelCol="7"/>
  <cols>
    <col min="2" max="2" width="13.7777777777778" style="1" customWidth="1"/>
    <col min="3" max="3" width="32.3333333333333" style="2" customWidth="1"/>
    <col min="5" max="5" width="9.66666666666667"/>
    <col min="6" max="6" width="12.5555555555556" customWidth="1"/>
    <col min="7" max="7" width="14.1111111111111"/>
  </cols>
  <sheetData>
    <row r="1" ht="25" customHeight="1" spans="1:8">
      <c r="A1" s="3" t="s">
        <v>12</v>
      </c>
      <c r="B1" s="4"/>
      <c r="C1" s="4"/>
      <c r="D1" s="4"/>
      <c r="E1" s="4"/>
      <c r="F1" s="4"/>
      <c r="G1" s="4"/>
      <c r="H1" s="5"/>
    </row>
    <row r="2" ht="35" customHeight="1" spans="1:8">
      <c r="A2" s="6" t="s">
        <v>1</v>
      </c>
      <c r="B2" s="7" t="s">
        <v>2</v>
      </c>
      <c r="C2" s="8" t="s">
        <v>13</v>
      </c>
      <c r="D2" s="6" t="s">
        <v>14</v>
      </c>
      <c r="E2" s="6" t="s">
        <v>15</v>
      </c>
      <c r="F2" s="7" t="s">
        <v>16</v>
      </c>
      <c r="G2" s="6" t="s">
        <v>17</v>
      </c>
      <c r="H2" s="6" t="s">
        <v>5</v>
      </c>
    </row>
    <row r="3" ht="20" customHeight="1" spans="1:8">
      <c r="A3" s="6" t="s">
        <v>18</v>
      </c>
      <c r="B3" s="7" t="s">
        <v>19</v>
      </c>
      <c r="C3" s="8"/>
      <c r="D3" s="6"/>
      <c r="E3" s="6"/>
      <c r="F3" s="6"/>
      <c r="G3" s="6">
        <f>SUM(G4:G27)</f>
        <v>20860.02</v>
      </c>
      <c r="H3" s="6"/>
    </row>
    <row r="4" ht="140.4" spans="1:8">
      <c r="A4" s="6">
        <v>1</v>
      </c>
      <c r="B4" s="7" t="s">
        <v>20</v>
      </c>
      <c r="C4" s="8" t="s">
        <v>21</v>
      </c>
      <c r="D4" s="6" t="s">
        <v>22</v>
      </c>
      <c r="E4" s="6">
        <v>1</v>
      </c>
      <c r="F4" s="6">
        <v>570.27</v>
      </c>
      <c r="G4" s="6">
        <f t="shared" ref="G4:G27" si="0">ROUND(E4*F4,2)</f>
        <v>570.27</v>
      </c>
      <c r="H4" s="6"/>
    </row>
    <row r="5" ht="140.4" spans="1:8">
      <c r="A5" s="6">
        <v>2</v>
      </c>
      <c r="B5" s="7" t="s">
        <v>20</v>
      </c>
      <c r="C5" s="8" t="s">
        <v>23</v>
      </c>
      <c r="D5" s="6" t="s">
        <v>22</v>
      </c>
      <c r="E5" s="6">
        <v>1</v>
      </c>
      <c r="F5" s="6">
        <v>570.27</v>
      </c>
      <c r="G5" s="6">
        <f t="shared" si="0"/>
        <v>570.27</v>
      </c>
      <c r="H5" s="6"/>
    </row>
    <row r="6" ht="140.4" spans="1:8">
      <c r="A6" s="6">
        <v>3</v>
      </c>
      <c r="B6" s="7" t="s">
        <v>20</v>
      </c>
      <c r="C6" s="8" t="s">
        <v>24</v>
      </c>
      <c r="D6" s="6" t="s">
        <v>22</v>
      </c>
      <c r="E6" s="6">
        <v>1</v>
      </c>
      <c r="F6" s="6">
        <v>570.27</v>
      </c>
      <c r="G6" s="6">
        <f t="shared" si="0"/>
        <v>570.27</v>
      </c>
      <c r="H6" s="6"/>
    </row>
    <row r="7" ht="140.4" spans="1:8">
      <c r="A7" s="6">
        <v>4</v>
      </c>
      <c r="B7" s="7" t="s">
        <v>20</v>
      </c>
      <c r="C7" s="8" t="s">
        <v>25</v>
      </c>
      <c r="D7" s="6" t="s">
        <v>22</v>
      </c>
      <c r="E7" s="6">
        <v>1</v>
      </c>
      <c r="F7" s="6">
        <v>570.27</v>
      </c>
      <c r="G7" s="6">
        <f t="shared" si="0"/>
        <v>570.27</v>
      </c>
      <c r="H7" s="6"/>
    </row>
    <row r="8" ht="140.4" spans="1:8">
      <c r="A8" s="6">
        <v>5</v>
      </c>
      <c r="B8" s="7" t="s">
        <v>20</v>
      </c>
      <c r="C8" s="8" t="s">
        <v>26</v>
      </c>
      <c r="D8" s="6" t="s">
        <v>22</v>
      </c>
      <c r="E8" s="6">
        <v>1</v>
      </c>
      <c r="F8" s="6">
        <v>570.27</v>
      </c>
      <c r="G8" s="6">
        <f t="shared" si="0"/>
        <v>570.27</v>
      </c>
      <c r="H8" s="6"/>
    </row>
    <row r="9" ht="140.4" spans="1:8">
      <c r="A9" s="6">
        <v>6</v>
      </c>
      <c r="B9" s="7" t="s">
        <v>20</v>
      </c>
      <c r="C9" s="8" t="s">
        <v>27</v>
      </c>
      <c r="D9" s="6" t="s">
        <v>22</v>
      </c>
      <c r="E9" s="6">
        <v>1</v>
      </c>
      <c r="F9" s="6">
        <v>570.27</v>
      </c>
      <c r="G9" s="6">
        <f t="shared" si="0"/>
        <v>570.27</v>
      </c>
      <c r="H9" s="6"/>
    </row>
    <row r="10" ht="140.4" spans="1:8">
      <c r="A10" s="6">
        <v>7</v>
      </c>
      <c r="B10" s="7" t="s">
        <v>20</v>
      </c>
      <c r="C10" s="8" t="s">
        <v>28</v>
      </c>
      <c r="D10" s="6" t="s">
        <v>22</v>
      </c>
      <c r="E10" s="6">
        <v>1</v>
      </c>
      <c r="F10" s="6">
        <v>570.27</v>
      </c>
      <c r="G10" s="6">
        <f t="shared" si="0"/>
        <v>570.27</v>
      </c>
      <c r="H10" s="6"/>
    </row>
    <row r="11" ht="156" spans="1:8">
      <c r="A11" s="6">
        <v>8</v>
      </c>
      <c r="B11" s="7" t="s">
        <v>20</v>
      </c>
      <c r="C11" s="8" t="s">
        <v>29</v>
      </c>
      <c r="D11" s="6" t="s">
        <v>22</v>
      </c>
      <c r="E11" s="6">
        <v>1</v>
      </c>
      <c r="F11" s="6">
        <v>570.27</v>
      </c>
      <c r="G11" s="6">
        <f t="shared" si="0"/>
        <v>570.27</v>
      </c>
      <c r="H11" s="6"/>
    </row>
    <row r="12" ht="140.4" spans="1:8">
      <c r="A12" s="6">
        <v>9</v>
      </c>
      <c r="B12" s="7" t="s">
        <v>20</v>
      </c>
      <c r="C12" s="8" t="s">
        <v>30</v>
      </c>
      <c r="D12" s="6" t="s">
        <v>22</v>
      </c>
      <c r="E12" s="6">
        <v>1</v>
      </c>
      <c r="F12" s="6">
        <v>570.27</v>
      </c>
      <c r="G12" s="6">
        <f t="shared" si="0"/>
        <v>570.27</v>
      </c>
      <c r="H12" s="6"/>
    </row>
    <row r="13" ht="109.2" spans="1:8">
      <c r="A13" s="6">
        <v>10</v>
      </c>
      <c r="B13" s="7" t="s">
        <v>31</v>
      </c>
      <c r="C13" s="8" t="s">
        <v>32</v>
      </c>
      <c r="D13" s="6" t="s">
        <v>22</v>
      </c>
      <c r="E13" s="6">
        <v>1</v>
      </c>
      <c r="F13" s="6">
        <v>325.33</v>
      </c>
      <c r="G13" s="6">
        <f t="shared" si="0"/>
        <v>325.33</v>
      </c>
      <c r="H13" s="6"/>
    </row>
    <row r="14" ht="109.2" spans="1:8">
      <c r="A14" s="6">
        <v>11</v>
      </c>
      <c r="B14" s="7" t="s">
        <v>31</v>
      </c>
      <c r="C14" s="8" t="s">
        <v>33</v>
      </c>
      <c r="D14" s="6" t="s">
        <v>22</v>
      </c>
      <c r="E14" s="6">
        <v>1</v>
      </c>
      <c r="F14" s="6">
        <v>325.33</v>
      </c>
      <c r="G14" s="6">
        <f t="shared" si="0"/>
        <v>325.33</v>
      </c>
      <c r="H14" s="6"/>
    </row>
    <row r="15" ht="109.2" spans="1:8">
      <c r="A15" s="6">
        <v>12</v>
      </c>
      <c r="B15" s="7" t="s">
        <v>31</v>
      </c>
      <c r="C15" s="8" t="s">
        <v>34</v>
      </c>
      <c r="D15" s="6" t="s">
        <v>22</v>
      </c>
      <c r="E15" s="6">
        <v>1</v>
      </c>
      <c r="F15" s="6">
        <v>200.94</v>
      </c>
      <c r="G15" s="6">
        <f t="shared" si="0"/>
        <v>200.94</v>
      </c>
      <c r="H15" s="6"/>
    </row>
    <row r="16" ht="46.8" spans="1:8">
      <c r="A16" s="6">
        <v>13</v>
      </c>
      <c r="B16" s="7" t="s">
        <v>35</v>
      </c>
      <c r="C16" s="8" t="s">
        <v>36</v>
      </c>
      <c r="D16" s="6" t="s">
        <v>37</v>
      </c>
      <c r="E16" s="6">
        <v>8</v>
      </c>
      <c r="F16" s="6">
        <v>43.82</v>
      </c>
      <c r="G16" s="6">
        <f t="shared" si="0"/>
        <v>350.56</v>
      </c>
      <c r="H16" s="6"/>
    </row>
    <row r="17" ht="46.8" spans="1:8">
      <c r="A17" s="6">
        <v>14</v>
      </c>
      <c r="B17" s="7" t="s">
        <v>38</v>
      </c>
      <c r="C17" s="8" t="s">
        <v>39</v>
      </c>
      <c r="D17" s="6" t="s">
        <v>37</v>
      </c>
      <c r="E17" s="6">
        <v>33</v>
      </c>
      <c r="F17" s="6">
        <v>26.67</v>
      </c>
      <c r="G17" s="6">
        <f t="shared" si="0"/>
        <v>880.11</v>
      </c>
      <c r="H17" s="6"/>
    </row>
    <row r="18" ht="62.4" spans="1:8">
      <c r="A18" s="6">
        <v>15</v>
      </c>
      <c r="B18" s="7" t="s">
        <v>40</v>
      </c>
      <c r="C18" s="8" t="s">
        <v>41</v>
      </c>
      <c r="D18" s="6" t="s">
        <v>42</v>
      </c>
      <c r="E18" s="6">
        <v>173.97</v>
      </c>
      <c r="F18" s="6">
        <v>16.37</v>
      </c>
      <c r="G18" s="6">
        <f t="shared" si="0"/>
        <v>2847.89</v>
      </c>
      <c r="H18" s="6"/>
    </row>
    <row r="19" ht="62.4" spans="1:8">
      <c r="A19" s="6">
        <v>16</v>
      </c>
      <c r="B19" s="7" t="s">
        <v>40</v>
      </c>
      <c r="C19" s="8" t="s">
        <v>43</v>
      </c>
      <c r="D19" s="6" t="s">
        <v>42</v>
      </c>
      <c r="E19" s="6">
        <v>335.73</v>
      </c>
      <c r="F19" s="6">
        <v>21.77</v>
      </c>
      <c r="G19" s="6">
        <f t="shared" si="0"/>
        <v>7308.84</v>
      </c>
      <c r="H19" s="6"/>
    </row>
    <row r="20" ht="62.4" spans="1:8">
      <c r="A20" s="6">
        <v>17</v>
      </c>
      <c r="B20" s="7" t="s">
        <v>44</v>
      </c>
      <c r="C20" s="8" t="s">
        <v>45</v>
      </c>
      <c r="D20" s="6" t="s">
        <v>46</v>
      </c>
      <c r="E20" s="6">
        <v>52.86</v>
      </c>
      <c r="F20" s="6">
        <v>17.81</v>
      </c>
      <c r="G20" s="6">
        <f t="shared" si="0"/>
        <v>941.44</v>
      </c>
      <c r="H20" s="6"/>
    </row>
    <row r="21" ht="62.4" spans="1:8">
      <c r="A21" s="6">
        <v>18</v>
      </c>
      <c r="B21" s="7" t="s">
        <v>44</v>
      </c>
      <c r="C21" s="8" t="s">
        <v>47</v>
      </c>
      <c r="D21" s="6" t="s">
        <v>46</v>
      </c>
      <c r="E21" s="6">
        <v>10.5</v>
      </c>
      <c r="F21" s="6">
        <v>21.09</v>
      </c>
      <c r="G21" s="6">
        <f t="shared" si="0"/>
        <v>221.45</v>
      </c>
      <c r="H21" s="6"/>
    </row>
    <row r="22" ht="46.8" spans="1:8">
      <c r="A22" s="6">
        <v>19</v>
      </c>
      <c r="B22" s="7" t="s">
        <v>48</v>
      </c>
      <c r="C22" s="8" t="s">
        <v>49</v>
      </c>
      <c r="D22" s="6" t="s">
        <v>22</v>
      </c>
      <c r="E22" s="6">
        <v>9</v>
      </c>
      <c r="F22" s="6">
        <v>95.92</v>
      </c>
      <c r="G22" s="6">
        <f t="shared" si="0"/>
        <v>863.28</v>
      </c>
      <c r="H22" s="6"/>
    </row>
    <row r="23" ht="62.4" spans="1:8">
      <c r="A23" s="6">
        <v>20</v>
      </c>
      <c r="B23" s="7" t="s">
        <v>50</v>
      </c>
      <c r="C23" s="8" t="s">
        <v>51</v>
      </c>
      <c r="D23" s="6" t="s">
        <v>46</v>
      </c>
      <c r="E23" s="6">
        <v>146.42</v>
      </c>
      <c r="F23" s="6">
        <v>2.15</v>
      </c>
      <c r="G23" s="6">
        <f t="shared" si="0"/>
        <v>314.8</v>
      </c>
      <c r="H23" s="6"/>
    </row>
    <row r="24" ht="62.4" spans="1:8">
      <c r="A24" s="6">
        <v>21</v>
      </c>
      <c r="B24" s="7" t="s">
        <v>50</v>
      </c>
      <c r="C24" s="8" t="s">
        <v>52</v>
      </c>
      <c r="D24" s="6" t="s">
        <v>46</v>
      </c>
      <c r="E24" s="6">
        <v>70.96</v>
      </c>
      <c r="F24" s="6">
        <v>3.9</v>
      </c>
      <c r="G24" s="6">
        <f t="shared" si="0"/>
        <v>276.74</v>
      </c>
      <c r="H24" s="6"/>
    </row>
    <row r="25" ht="62.4" spans="1:8">
      <c r="A25" s="6">
        <v>22</v>
      </c>
      <c r="B25" s="7" t="s">
        <v>53</v>
      </c>
      <c r="C25" s="8" t="s">
        <v>54</v>
      </c>
      <c r="D25" s="6" t="s">
        <v>46</v>
      </c>
      <c r="E25" s="6">
        <v>39.12</v>
      </c>
      <c r="F25" s="6">
        <v>2.54</v>
      </c>
      <c r="G25" s="6">
        <f t="shared" si="0"/>
        <v>99.36</v>
      </c>
      <c r="H25" s="6"/>
    </row>
    <row r="26" ht="62.4" spans="1:8">
      <c r="A26" s="6">
        <v>23</v>
      </c>
      <c r="B26" s="7" t="s">
        <v>55</v>
      </c>
      <c r="C26" s="8" t="s">
        <v>56</v>
      </c>
      <c r="D26" s="6" t="s">
        <v>46</v>
      </c>
      <c r="E26" s="6">
        <v>24.11</v>
      </c>
      <c r="F26" s="6">
        <v>7.97</v>
      </c>
      <c r="G26" s="6">
        <f t="shared" si="0"/>
        <v>192.16</v>
      </c>
      <c r="H26" s="6"/>
    </row>
    <row r="27" ht="62.4" spans="1:8">
      <c r="A27" s="6">
        <v>24</v>
      </c>
      <c r="B27" s="7" t="s">
        <v>55</v>
      </c>
      <c r="C27" s="8" t="s">
        <v>57</v>
      </c>
      <c r="D27" s="6" t="s">
        <v>46</v>
      </c>
      <c r="E27" s="6">
        <v>81.03</v>
      </c>
      <c r="F27" s="6">
        <v>7.15</v>
      </c>
      <c r="G27" s="6">
        <f t="shared" si="0"/>
        <v>579.36</v>
      </c>
      <c r="H27" s="6"/>
    </row>
    <row r="28" ht="20" customHeight="1" spans="1:8">
      <c r="A28" s="6" t="s">
        <v>58</v>
      </c>
      <c r="B28" s="7" t="s">
        <v>59</v>
      </c>
      <c r="C28" s="8"/>
      <c r="D28" s="6"/>
      <c r="E28" s="6"/>
      <c r="F28" s="6"/>
      <c r="G28" s="6">
        <f>SUM(G29:G97)</f>
        <v>348501.93</v>
      </c>
      <c r="H28" s="6"/>
    </row>
    <row r="29" ht="140.4" spans="1:8">
      <c r="A29" s="6">
        <v>1</v>
      </c>
      <c r="B29" s="7" t="s">
        <v>20</v>
      </c>
      <c r="C29" s="8" t="s">
        <v>60</v>
      </c>
      <c r="D29" s="6" t="s">
        <v>22</v>
      </c>
      <c r="E29" s="6">
        <v>1</v>
      </c>
      <c r="F29" s="6">
        <v>1381.73</v>
      </c>
      <c r="G29" s="6">
        <f t="shared" ref="G29:G92" si="1">ROUND(E29*F29,2)</f>
        <v>1381.73</v>
      </c>
      <c r="H29" s="6"/>
    </row>
    <row r="30" ht="140.4" spans="1:8">
      <c r="A30" s="6">
        <v>2</v>
      </c>
      <c r="B30" s="7" t="s">
        <v>20</v>
      </c>
      <c r="C30" s="8" t="s">
        <v>61</v>
      </c>
      <c r="D30" s="6" t="s">
        <v>22</v>
      </c>
      <c r="E30" s="6">
        <v>1</v>
      </c>
      <c r="F30" s="6">
        <v>1381.73</v>
      </c>
      <c r="G30" s="6">
        <f t="shared" si="1"/>
        <v>1381.73</v>
      </c>
      <c r="H30" s="6"/>
    </row>
    <row r="31" ht="140.4" spans="1:8">
      <c r="A31" s="6">
        <v>3</v>
      </c>
      <c r="B31" s="7" t="s">
        <v>20</v>
      </c>
      <c r="C31" s="8" t="s">
        <v>62</v>
      </c>
      <c r="D31" s="6" t="s">
        <v>22</v>
      </c>
      <c r="E31" s="6">
        <v>1</v>
      </c>
      <c r="F31" s="6">
        <v>1381.73</v>
      </c>
      <c r="G31" s="6">
        <f t="shared" si="1"/>
        <v>1381.73</v>
      </c>
      <c r="H31" s="6"/>
    </row>
    <row r="32" ht="140.4" spans="1:8">
      <c r="A32" s="6">
        <v>4</v>
      </c>
      <c r="B32" s="7" t="s">
        <v>20</v>
      </c>
      <c r="C32" s="8" t="s">
        <v>63</v>
      </c>
      <c r="D32" s="6" t="s">
        <v>22</v>
      </c>
      <c r="E32" s="6">
        <v>1</v>
      </c>
      <c r="F32" s="6">
        <v>1381.73</v>
      </c>
      <c r="G32" s="6">
        <f t="shared" si="1"/>
        <v>1381.73</v>
      </c>
      <c r="H32" s="6"/>
    </row>
    <row r="33" ht="140.4" spans="1:8">
      <c r="A33" s="6">
        <v>5</v>
      </c>
      <c r="B33" s="7" t="s">
        <v>20</v>
      </c>
      <c r="C33" s="8" t="s">
        <v>64</v>
      </c>
      <c r="D33" s="6" t="s">
        <v>22</v>
      </c>
      <c r="E33" s="6">
        <v>1</v>
      </c>
      <c r="F33" s="6">
        <v>1381.73</v>
      </c>
      <c r="G33" s="6">
        <f t="shared" si="1"/>
        <v>1381.73</v>
      </c>
      <c r="H33" s="6"/>
    </row>
    <row r="34" ht="140.4" spans="1:8">
      <c r="A34" s="6">
        <v>6</v>
      </c>
      <c r="B34" s="7" t="s">
        <v>20</v>
      </c>
      <c r="C34" s="8" t="s">
        <v>65</v>
      </c>
      <c r="D34" s="6" t="s">
        <v>22</v>
      </c>
      <c r="E34" s="6">
        <v>1</v>
      </c>
      <c r="F34" s="6">
        <v>1381.73</v>
      </c>
      <c r="G34" s="6">
        <f t="shared" si="1"/>
        <v>1381.73</v>
      </c>
      <c r="H34" s="6"/>
    </row>
    <row r="35" ht="140.4" spans="1:8">
      <c r="A35" s="6">
        <v>7</v>
      </c>
      <c r="B35" s="7" t="s">
        <v>20</v>
      </c>
      <c r="C35" s="8" t="s">
        <v>66</v>
      </c>
      <c r="D35" s="6" t="s">
        <v>22</v>
      </c>
      <c r="E35" s="6">
        <v>1</v>
      </c>
      <c r="F35" s="6">
        <v>1381.73</v>
      </c>
      <c r="G35" s="6">
        <f t="shared" si="1"/>
        <v>1381.73</v>
      </c>
      <c r="H35" s="6"/>
    </row>
    <row r="36" ht="140.4" spans="1:8">
      <c r="A36" s="6">
        <v>8</v>
      </c>
      <c r="B36" s="7" t="s">
        <v>20</v>
      </c>
      <c r="C36" s="8" t="s">
        <v>67</v>
      </c>
      <c r="D36" s="6" t="s">
        <v>22</v>
      </c>
      <c r="E36" s="6">
        <v>1</v>
      </c>
      <c r="F36" s="6">
        <v>1381.73</v>
      </c>
      <c r="G36" s="6">
        <f t="shared" si="1"/>
        <v>1381.73</v>
      </c>
      <c r="H36" s="6"/>
    </row>
    <row r="37" ht="140.4" spans="1:8">
      <c r="A37" s="6">
        <v>9</v>
      </c>
      <c r="B37" s="7" t="s">
        <v>20</v>
      </c>
      <c r="C37" s="8" t="s">
        <v>68</v>
      </c>
      <c r="D37" s="6" t="s">
        <v>22</v>
      </c>
      <c r="E37" s="6">
        <v>1</v>
      </c>
      <c r="F37" s="6">
        <v>1381.73</v>
      </c>
      <c r="G37" s="6">
        <f t="shared" si="1"/>
        <v>1381.73</v>
      </c>
      <c r="H37" s="6"/>
    </row>
    <row r="38" ht="140.4" spans="1:8">
      <c r="A38" s="6">
        <v>10</v>
      </c>
      <c r="B38" s="7" t="s">
        <v>31</v>
      </c>
      <c r="C38" s="8" t="s">
        <v>69</v>
      </c>
      <c r="D38" s="6" t="s">
        <v>22</v>
      </c>
      <c r="E38" s="6">
        <v>1</v>
      </c>
      <c r="F38" s="6">
        <v>1135.59</v>
      </c>
      <c r="G38" s="6">
        <f t="shared" si="1"/>
        <v>1135.59</v>
      </c>
      <c r="H38" s="6"/>
    </row>
    <row r="39" ht="140.4" spans="1:8">
      <c r="A39" s="6">
        <v>11</v>
      </c>
      <c r="B39" s="7" t="s">
        <v>31</v>
      </c>
      <c r="C39" s="8" t="s">
        <v>70</v>
      </c>
      <c r="D39" s="6" t="s">
        <v>22</v>
      </c>
      <c r="E39" s="6">
        <v>1</v>
      </c>
      <c r="F39" s="6">
        <v>1135.59</v>
      </c>
      <c r="G39" s="6">
        <f t="shared" si="1"/>
        <v>1135.59</v>
      </c>
      <c r="H39" s="6"/>
    </row>
    <row r="40" ht="140.4" spans="1:8">
      <c r="A40" s="6">
        <v>12</v>
      </c>
      <c r="B40" s="7" t="s">
        <v>31</v>
      </c>
      <c r="C40" s="8" t="s">
        <v>71</v>
      </c>
      <c r="D40" s="6" t="s">
        <v>22</v>
      </c>
      <c r="E40" s="6">
        <v>1</v>
      </c>
      <c r="F40" s="6">
        <v>512.81</v>
      </c>
      <c r="G40" s="6">
        <f t="shared" si="1"/>
        <v>512.81</v>
      </c>
      <c r="H40" s="6"/>
    </row>
    <row r="41" ht="93.6" spans="1:8">
      <c r="A41" s="6">
        <v>13</v>
      </c>
      <c r="B41" s="7" t="s">
        <v>72</v>
      </c>
      <c r="C41" s="8" t="s">
        <v>73</v>
      </c>
      <c r="D41" s="6" t="s">
        <v>37</v>
      </c>
      <c r="E41" s="6">
        <v>8</v>
      </c>
      <c r="F41" s="6">
        <v>545.58</v>
      </c>
      <c r="G41" s="6">
        <f t="shared" si="1"/>
        <v>4364.64</v>
      </c>
      <c r="H41" s="6"/>
    </row>
    <row r="42" ht="46.8" spans="1:8">
      <c r="A42" s="6">
        <v>14</v>
      </c>
      <c r="B42" s="7" t="s">
        <v>48</v>
      </c>
      <c r="C42" s="8" t="s">
        <v>74</v>
      </c>
      <c r="D42" s="6" t="s">
        <v>22</v>
      </c>
      <c r="E42" s="6">
        <v>9</v>
      </c>
      <c r="F42" s="6">
        <v>224.55</v>
      </c>
      <c r="G42" s="6">
        <f t="shared" si="1"/>
        <v>2020.95</v>
      </c>
      <c r="H42" s="6"/>
    </row>
    <row r="43" ht="93.6" spans="1:8">
      <c r="A43" s="6">
        <v>15</v>
      </c>
      <c r="B43" s="7" t="s">
        <v>50</v>
      </c>
      <c r="C43" s="8" t="s">
        <v>75</v>
      </c>
      <c r="D43" s="6" t="s">
        <v>46</v>
      </c>
      <c r="E43" s="6">
        <v>129.03</v>
      </c>
      <c r="F43" s="6">
        <v>9.32</v>
      </c>
      <c r="G43" s="6">
        <f t="shared" si="1"/>
        <v>1202.56</v>
      </c>
      <c r="H43" s="6"/>
    </row>
    <row r="44" ht="93.6" spans="1:8">
      <c r="A44" s="6">
        <v>16</v>
      </c>
      <c r="B44" s="7" t="s">
        <v>50</v>
      </c>
      <c r="C44" s="8" t="s">
        <v>76</v>
      </c>
      <c r="D44" s="6" t="s">
        <v>46</v>
      </c>
      <c r="E44" s="6">
        <v>141.26</v>
      </c>
      <c r="F44" s="6">
        <v>88.9</v>
      </c>
      <c r="G44" s="6">
        <f t="shared" si="1"/>
        <v>12558.01</v>
      </c>
      <c r="H44" s="6"/>
    </row>
    <row r="45" ht="93.6" spans="1:8">
      <c r="A45" s="6">
        <v>17</v>
      </c>
      <c r="B45" s="7" t="s">
        <v>50</v>
      </c>
      <c r="C45" s="8" t="s">
        <v>77</v>
      </c>
      <c r="D45" s="6" t="s">
        <v>46</v>
      </c>
      <c r="E45" s="6">
        <v>254.68</v>
      </c>
      <c r="F45" s="6">
        <v>26.19</v>
      </c>
      <c r="G45" s="6">
        <f t="shared" si="1"/>
        <v>6670.07</v>
      </c>
      <c r="H45" s="6"/>
    </row>
    <row r="46" ht="93.6" spans="1:8">
      <c r="A46" s="6">
        <v>18</v>
      </c>
      <c r="B46" s="7" t="s">
        <v>50</v>
      </c>
      <c r="C46" s="8" t="s">
        <v>78</v>
      </c>
      <c r="D46" s="6" t="s">
        <v>46</v>
      </c>
      <c r="E46" s="6">
        <v>48.35</v>
      </c>
      <c r="F46" s="6">
        <v>35.01</v>
      </c>
      <c r="G46" s="6">
        <f t="shared" si="1"/>
        <v>1692.73</v>
      </c>
      <c r="H46" s="6"/>
    </row>
    <row r="47" ht="93.6" spans="1:8">
      <c r="A47" s="6">
        <v>19</v>
      </c>
      <c r="B47" s="7" t="s">
        <v>53</v>
      </c>
      <c r="C47" s="8" t="s">
        <v>79</v>
      </c>
      <c r="D47" s="6" t="s">
        <v>46</v>
      </c>
      <c r="E47" s="6">
        <v>73.56</v>
      </c>
      <c r="F47" s="6">
        <v>11.37</v>
      </c>
      <c r="G47" s="6">
        <f t="shared" si="1"/>
        <v>836.38</v>
      </c>
      <c r="H47" s="6"/>
    </row>
    <row r="48" ht="78" spans="1:8">
      <c r="A48" s="6">
        <v>20</v>
      </c>
      <c r="B48" s="7" t="s">
        <v>80</v>
      </c>
      <c r="C48" s="8" t="s">
        <v>81</v>
      </c>
      <c r="D48" s="6" t="s">
        <v>46</v>
      </c>
      <c r="E48" s="6">
        <v>60</v>
      </c>
      <c r="F48" s="6">
        <v>90.51</v>
      </c>
      <c r="G48" s="6">
        <f t="shared" si="1"/>
        <v>5430.6</v>
      </c>
      <c r="H48" s="6"/>
    </row>
    <row r="49" ht="78" spans="1:8">
      <c r="A49" s="6">
        <v>21</v>
      </c>
      <c r="B49" s="7" t="s">
        <v>80</v>
      </c>
      <c r="C49" s="8" t="s">
        <v>82</v>
      </c>
      <c r="D49" s="6" t="s">
        <v>46</v>
      </c>
      <c r="E49" s="6">
        <v>238.65</v>
      </c>
      <c r="F49" s="6">
        <v>44.1</v>
      </c>
      <c r="G49" s="6">
        <f t="shared" si="1"/>
        <v>10524.47</v>
      </c>
      <c r="H49" s="6"/>
    </row>
    <row r="50" ht="156" spans="1:8">
      <c r="A50" s="6">
        <v>22</v>
      </c>
      <c r="B50" s="7" t="s">
        <v>44</v>
      </c>
      <c r="C50" s="8" t="s">
        <v>83</v>
      </c>
      <c r="D50" s="6" t="s">
        <v>46</v>
      </c>
      <c r="E50" s="6">
        <v>40.35</v>
      </c>
      <c r="F50" s="6">
        <v>71.15</v>
      </c>
      <c r="G50" s="6">
        <f t="shared" si="1"/>
        <v>2870.9</v>
      </c>
      <c r="H50" s="6"/>
    </row>
    <row r="51" ht="78" customHeight="1" spans="1:8">
      <c r="A51" s="6">
        <v>23</v>
      </c>
      <c r="B51" s="7" t="s">
        <v>44</v>
      </c>
      <c r="C51" s="8" t="s">
        <v>84</v>
      </c>
      <c r="D51" s="6" t="s">
        <v>46</v>
      </c>
      <c r="E51" s="6">
        <v>23</v>
      </c>
      <c r="F51" s="6">
        <v>54.1</v>
      </c>
      <c r="G51" s="6">
        <f t="shared" si="1"/>
        <v>1244.3</v>
      </c>
      <c r="H51" s="6"/>
    </row>
    <row r="52" ht="156" spans="1:8">
      <c r="A52" s="6">
        <v>24</v>
      </c>
      <c r="B52" s="7" t="s">
        <v>44</v>
      </c>
      <c r="C52" s="8" t="s">
        <v>85</v>
      </c>
      <c r="D52" s="6" t="s">
        <v>46</v>
      </c>
      <c r="E52" s="6">
        <v>40.35</v>
      </c>
      <c r="F52" s="6">
        <v>50.25</v>
      </c>
      <c r="G52" s="6">
        <f t="shared" si="1"/>
        <v>2027.59</v>
      </c>
      <c r="H52" s="6"/>
    </row>
    <row r="53" ht="156" spans="1:8">
      <c r="A53" s="6">
        <v>25</v>
      </c>
      <c r="B53" s="7" t="s">
        <v>44</v>
      </c>
      <c r="C53" s="8" t="s">
        <v>86</v>
      </c>
      <c r="D53" s="6" t="s">
        <v>46</v>
      </c>
      <c r="E53" s="6">
        <v>23</v>
      </c>
      <c r="F53" s="6">
        <v>43.73</v>
      </c>
      <c r="G53" s="6">
        <f t="shared" si="1"/>
        <v>1005.79</v>
      </c>
      <c r="H53" s="6"/>
    </row>
    <row r="54" ht="46.8" spans="1:8">
      <c r="A54" s="6">
        <v>26</v>
      </c>
      <c r="B54" s="7" t="s">
        <v>87</v>
      </c>
      <c r="C54" s="8" t="s">
        <v>88</v>
      </c>
      <c r="D54" s="6" t="s">
        <v>37</v>
      </c>
      <c r="E54" s="6">
        <v>28</v>
      </c>
      <c r="F54" s="6">
        <v>46.82</v>
      </c>
      <c r="G54" s="6">
        <f t="shared" si="1"/>
        <v>1310.96</v>
      </c>
      <c r="H54" s="6"/>
    </row>
    <row r="55" ht="62.4" spans="1:8">
      <c r="A55" s="6">
        <v>27</v>
      </c>
      <c r="B55" s="7" t="s">
        <v>87</v>
      </c>
      <c r="C55" s="8" t="s">
        <v>89</v>
      </c>
      <c r="D55" s="6" t="s">
        <v>37</v>
      </c>
      <c r="E55" s="6">
        <v>2</v>
      </c>
      <c r="F55" s="6">
        <v>270.58</v>
      </c>
      <c r="G55" s="6">
        <f t="shared" si="1"/>
        <v>541.16</v>
      </c>
      <c r="H55" s="6"/>
    </row>
    <row r="56" ht="62.4" spans="1:8">
      <c r="A56" s="6">
        <v>28</v>
      </c>
      <c r="B56" s="7" t="s">
        <v>87</v>
      </c>
      <c r="C56" s="8" t="s">
        <v>90</v>
      </c>
      <c r="D56" s="6" t="s">
        <v>37</v>
      </c>
      <c r="E56" s="6">
        <v>3</v>
      </c>
      <c r="F56" s="6">
        <v>142.88</v>
      </c>
      <c r="G56" s="6">
        <f t="shared" si="1"/>
        <v>428.64</v>
      </c>
      <c r="H56" s="6"/>
    </row>
    <row r="57" ht="62.4" spans="1:8">
      <c r="A57" s="6">
        <v>29</v>
      </c>
      <c r="B57" s="7" t="s">
        <v>87</v>
      </c>
      <c r="C57" s="8" t="s">
        <v>91</v>
      </c>
      <c r="D57" s="6" t="s">
        <v>37</v>
      </c>
      <c r="E57" s="6">
        <v>3</v>
      </c>
      <c r="F57" s="6">
        <v>136.88</v>
      </c>
      <c r="G57" s="6">
        <f t="shared" si="1"/>
        <v>410.64</v>
      </c>
      <c r="H57" s="6"/>
    </row>
    <row r="58" ht="62.4" spans="1:8">
      <c r="A58" s="6">
        <v>30</v>
      </c>
      <c r="B58" s="7" t="s">
        <v>87</v>
      </c>
      <c r="C58" s="8" t="s">
        <v>92</v>
      </c>
      <c r="D58" s="6" t="s">
        <v>37</v>
      </c>
      <c r="E58" s="6">
        <v>1</v>
      </c>
      <c r="F58" s="6">
        <v>130.88</v>
      </c>
      <c r="G58" s="6">
        <f t="shared" si="1"/>
        <v>130.88</v>
      </c>
      <c r="H58" s="6"/>
    </row>
    <row r="59" ht="62.4" spans="1:8">
      <c r="A59" s="6">
        <v>31</v>
      </c>
      <c r="B59" s="7" t="s">
        <v>87</v>
      </c>
      <c r="C59" s="8" t="s">
        <v>93</v>
      </c>
      <c r="D59" s="6" t="s">
        <v>37</v>
      </c>
      <c r="E59" s="6">
        <v>1</v>
      </c>
      <c r="F59" s="6">
        <v>138.88</v>
      </c>
      <c r="G59" s="6">
        <f t="shared" si="1"/>
        <v>138.88</v>
      </c>
      <c r="H59" s="6"/>
    </row>
    <row r="60" ht="62.4" spans="1:8">
      <c r="A60" s="6">
        <v>32</v>
      </c>
      <c r="B60" s="7" t="s">
        <v>87</v>
      </c>
      <c r="C60" s="8" t="s">
        <v>94</v>
      </c>
      <c r="D60" s="6" t="s">
        <v>37</v>
      </c>
      <c r="E60" s="6">
        <v>4</v>
      </c>
      <c r="F60" s="6">
        <v>63</v>
      </c>
      <c r="G60" s="6">
        <f t="shared" si="1"/>
        <v>252</v>
      </c>
      <c r="H60" s="6"/>
    </row>
    <row r="61" ht="78" spans="1:8">
      <c r="A61" s="6">
        <v>33</v>
      </c>
      <c r="B61" s="7" t="s">
        <v>80</v>
      </c>
      <c r="C61" s="8" t="s">
        <v>95</v>
      </c>
      <c r="D61" s="6" t="s">
        <v>46</v>
      </c>
      <c r="E61" s="6">
        <v>12</v>
      </c>
      <c r="F61" s="6">
        <v>351.97</v>
      </c>
      <c r="G61" s="6">
        <f t="shared" si="1"/>
        <v>4223.64</v>
      </c>
      <c r="H61" s="6"/>
    </row>
    <row r="62" ht="187.2" spans="1:8">
      <c r="A62" s="6">
        <v>34</v>
      </c>
      <c r="B62" s="7" t="s">
        <v>96</v>
      </c>
      <c r="C62" s="8" t="s">
        <v>97</v>
      </c>
      <c r="D62" s="6" t="s">
        <v>42</v>
      </c>
      <c r="E62" s="6">
        <v>12.87</v>
      </c>
      <c r="F62" s="6">
        <v>232.73</v>
      </c>
      <c r="G62" s="6">
        <f t="shared" si="1"/>
        <v>2995.24</v>
      </c>
      <c r="H62" s="6"/>
    </row>
    <row r="63" ht="187.2" spans="1:8">
      <c r="A63" s="6">
        <v>35</v>
      </c>
      <c r="B63" s="7" t="s">
        <v>96</v>
      </c>
      <c r="C63" s="8" t="s">
        <v>98</v>
      </c>
      <c r="D63" s="6" t="s">
        <v>42</v>
      </c>
      <c r="E63" s="6">
        <v>1.31</v>
      </c>
      <c r="F63" s="6">
        <v>180.4</v>
      </c>
      <c r="G63" s="6">
        <f t="shared" si="1"/>
        <v>236.32</v>
      </c>
      <c r="H63" s="6"/>
    </row>
    <row r="64" ht="187.2" spans="1:8">
      <c r="A64" s="6">
        <v>36</v>
      </c>
      <c r="B64" s="7" t="s">
        <v>96</v>
      </c>
      <c r="C64" s="8" t="s">
        <v>99</v>
      </c>
      <c r="D64" s="6" t="s">
        <v>42</v>
      </c>
      <c r="E64" s="6">
        <v>180.48</v>
      </c>
      <c r="F64" s="6">
        <v>151.12</v>
      </c>
      <c r="G64" s="6">
        <f t="shared" si="1"/>
        <v>27274.14</v>
      </c>
      <c r="H64" s="6"/>
    </row>
    <row r="65" ht="187.2" spans="1:8">
      <c r="A65" s="6">
        <v>37</v>
      </c>
      <c r="B65" s="7" t="s">
        <v>96</v>
      </c>
      <c r="C65" s="8" t="s">
        <v>100</v>
      </c>
      <c r="D65" s="6" t="s">
        <v>42</v>
      </c>
      <c r="E65" s="6">
        <v>534.51</v>
      </c>
      <c r="F65" s="6">
        <v>157.4</v>
      </c>
      <c r="G65" s="6">
        <f t="shared" si="1"/>
        <v>84131.87</v>
      </c>
      <c r="H65" s="6"/>
    </row>
    <row r="66" ht="187.2" spans="1:8">
      <c r="A66" s="6">
        <v>38</v>
      </c>
      <c r="B66" s="7" t="s">
        <v>96</v>
      </c>
      <c r="C66" s="8" t="s">
        <v>101</v>
      </c>
      <c r="D66" s="6" t="s">
        <v>42</v>
      </c>
      <c r="E66" s="6">
        <v>179.68</v>
      </c>
      <c r="F66" s="6">
        <v>188.24</v>
      </c>
      <c r="G66" s="6">
        <f t="shared" si="1"/>
        <v>33822.96</v>
      </c>
      <c r="H66" s="6"/>
    </row>
    <row r="67" ht="187.2" spans="1:8">
      <c r="A67" s="6">
        <v>39</v>
      </c>
      <c r="B67" s="7" t="s">
        <v>96</v>
      </c>
      <c r="C67" s="8" t="s">
        <v>102</v>
      </c>
      <c r="D67" s="6" t="s">
        <v>42</v>
      </c>
      <c r="E67" s="6">
        <v>128.14</v>
      </c>
      <c r="F67" s="6">
        <v>226.71</v>
      </c>
      <c r="G67" s="6">
        <f t="shared" si="1"/>
        <v>29050.62</v>
      </c>
      <c r="H67" s="6"/>
    </row>
    <row r="68" ht="187.2" spans="1:8">
      <c r="A68" s="6">
        <v>40</v>
      </c>
      <c r="B68" s="7" t="s">
        <v>96</v>
      </c>
      <c r="C68" s="8" t="s">
        <v>103</v>
      </c>
      <c r="D68" s="6" t="s">
        <v>42</v>
      </c>
      <c r="E68" s="6">
        <v>5.61</v>
      </c>
      <c r="F68" s="6">
        <v>190.05</v>
      </c>
      <c r="G68" s="6">
        <f t="shared" si="1"/>
        <v>1066.18</v>
      </c>
      <c r="H68" s="6"/>
    </row>
    <row r="69" ht="93.6" spans="1:8">
      <c r="A69" s="6">
        <v>41</v>
      </c>
      <c r="B69" s="7" t="s">
        <v>104</v>
      </c>
      <c r="C69" s="8" t="s">
        <v>105</v>
      </c>
      <c r="D69" s="6" t="s">
        <v>37</v>
      </c>
      <c r="E69" s="6">
        <v>1</v>
      </c>
      <c r="F69" s="6">
        <v>470.61</v>
      </c>
      <c r="G69" s="6">
        <f t="shared" si="1"/>
        <v>470.61</v>
      </c>
      <c r="H69" s="6"/>
    </row>
    <row r="70" ht="93.6" spans="1:8">
      <c r="A70" s="6">
        <v>42</v>
      </c>
      <c r="B70" s="7" t="s">
        <v>104</v>
      </c>
      <c r="C70" s="8" t="s">
        <v>106</v>
      </c>
      <c r="D70" s="6" t="s">
        <v>37</v>
      </c>
      <c r="E70" s="6">
        <v>3</v>
      </c>
      <c r="F70" s="6">
        <v>416.5</v>
      </c>
      <c r="G70" s="6">
        <f t="shared" si="1"/>
        <v>1249.5</v>
      </c>
      <c r="H70" s="6"/>
    </row>
    <row r="71" ht="93.6" spans="1:8">
      <c r="A71" s="6">
        <v>43</v>
      </c>
      <c r="B71" s="7" t="s">
        <v>104</v>
      </c>
      <c r="C71" s="8" t="s">
        <v>107</v>
      </c>
      <c r="D71" s="6" t="s">
        <v>37</v>
      </c>
      <c r="E71" s="6">
        <v>2</v>
      </c>
      <c r="F71" s="6">
        <v>465.99</v>
      </c>
      <c r="G71" s="6">
        <f t="shared" si="1"/>
        <v>931.98</v>
      </c>
      <c r="H71" s="6"/>
    </row>
    <row r="72" ht="93.6" spans="1:8">
      <c r="A72" s="6">
        <v>44</v>
      </c>
      <c r="B72" s="7" t="s">
        <v>104</v>
      </c>
      <c r="C72" s="8" t="s">
        <v>108</v>
      </c>
      <c r="D72" s="6" t="s">
        <v>37</v>
      </c>
      <c r="E72" s="6">
        <v>2</v>
      </c>
      <c r="F72" s="6">
        <v>409.73</v>
      </c>
      <c r="G72" s="6">
        <f t="shared" si="1"/>
        <v>819.46</v>
      </c>
      <c r="H72" s="6"/>
    </row>
    <row r="73" ht="93.6" spans="1:8">
      <c r="A73" s="6">
        <v>45</v>
      </c>
      <c r="B73" s="7" t="s">
        <v>104</v>
      </c>
      <c r="C73" s="8" t="s">
        <v>109</v>
      </c>
      <c r="D73" s="6" t="s">
        <v>37</v>
      </c>
      <c r="E73" s="6">
        <v>1</v>
      </c>
      <c r="F73" s="6">
        <v>291.64</v>
      </c>
      <c r="G73" s="6">
        <f t="shared" si="1"/>
        <v>291.64</v>
      </c>
      <c r="H73" s="6"/>
    </row>
    <row r="74" ht="93.6" spans="1:8">
      <c r="A74" s="6">
        <v>46</v>
      </c>
      <c r="B74" s="7" t="s">
        <v>104</v>
      </c>
      <c r="C74" s="8" t="s">
        <v>110</v>
      </c>
      <c r="D74" s="6" t="s">
        <v>37</v>
      </c>
      <c r="E74" s="6">
        <v>1</v>
      </c>
      <c r="F74" s="6">
        <v>171.46</v>
      </c>
      <c r="G74" s="6">
        <f t="shared" si="1"/>
        <v>171.46</v>
      </c>
      <c r="H74" s="6"/>
    </row>
    <row r="75" ht="93.6" spans="1:8">
      <c r="A75" s="6">
        <v>47</v>
      </c>
      <c r="B75" s="7" t="s">
        <v>104</v>
      </c>
      <c r="C75" s="8" t="s">
        <v>111</v>
      </c>
      <c r="D75" s="6" t="s">
        <v>37</v>
      </c>
      <c r="E75" s="6">
        <v>1</v>
      </c>
      <c r="F75" s="6">
        <v>291.25</v>
      </c>
      <c r="G75" s="6">
        <f t="shared" si="1"/>
        <v>291.25</v>
      </c>
      <c r="H75" s="6"/>
    </row>
    <row r="76" ht="93.6" spans="1:8">
      <c r="A76" s="6">
        <v>48</v>
      </c>
      <c r="B76" s="7" t="s">
        <v>104</v>
      </c>
      <c r="C76" s="8" t="s">
        <v>112</v>
      </c>
      <c r="D76" s="6" t="s">
        <v>37</v>
      </c>
      <c r="E76" s="6">
        <v>1</v>
      </c>
      <c r="F76" s="6">
        <v>1035.98</v>
      </c>
      <c r="G76" s="6">
        <f t="shared" si="1"/>
        <v>1035.98</v>
      </c>
      <c r="H76" s="6"/>
    </row>
    <row r="77" ht="93.6" spans="1:8">
      <c r="A77" s="6">
        <v>49</v>
      </c>
      <c r="B77" s="7" t="s">
        <v>104</v>
      </c>
      <c r="C77" s="8" t="s">
        <v>113</v>
      </c>
      <c r="D77" s="6" t="s">
        <v>37</v>
      </c>
      <c r="E77" s="6">
        <v>2</v>
      </c>
      <c r="F77" s="6">
        <v>654.65</v>
      </c>
      <c r="G77" s="6">
        <f t="shared" si="1"/>
        <v>1309.3</v>
      </c>
      <c r="H77" s="6"/>
    </row>
    <row r="78" ht="93.6" spans="1:8">
      <c r="A78" s="6">
        <v>50</v>
      </c>
      <c r="B78" s="7" t="s">
        <v>104</v>
      </c>
      <c r="C78" s="8" t="s">
        <v>114</v>
      </c>
      <c r="D78" s="6" t="s">
        <v>37</v>
      </c>
      <c r="E78" s="6">
        <v>6</v>
      </c>
      <c r="F78" s="6">
        <v>646.19</v>
      </c>
      <c r="G78" s="6">
        <f t="shared" si="1"/>
        <v>3877.14</v>
      </c>
      <c r="H78" s="6"/>
    </row>
    <row r="79" ht="93.6" spans="1:8">
      <c r="A79" s="6">
        <v>51</v>
      </c>
      <c r="B79" s="7" t="s">
        <v>104</v>
      </c>
      <c r="C79" s="8" t="s">
        <v>115</v>
      </c>
      <c r="D79" s="6" t="s">
        <v>37</v>
      </c>
      <c r="E79" s="6">
        <v>1</v>
      </c>
      <c r="F79" s="6">
        <v>593.09</v>
      </c>
      <c r="G79" s="6">
        <f t="shared" si="1"/>
        <v>593.09</v>
      </c>
      <c r="H79" s="6"/>
    </row>
    <row r="80" ht="93.6" spans="1:8">
      <c r="A80" s="6">
        <v>52</v>
      </c>
      <c r="B80" s="7" t="s">
        <v>104</v>
      </c>
      <c r="C80" s="8" t="s">
        <v>116</v>
      </c>
      <c r="D80" s="6" t="s">
        <v>37</v>
      </c>
      <c r="E80" s="6">
        <v>2</v>
      </c>
      <c r="F80" s="6">
        <v>641.58</v>
      </c>
      <c r="G80" s="6">
        <f t="shared" si="1"/>
        <v>1283.16</v>
      </c>
      <c r="H80" s="6"/>
    </row>
    <row r="81" ht="93.6" spans="1:8">
      <c r="A81" s="6">
        <v>53</v>
      </c>
      <c r="B81" s="7" t="s">
        <v>104</v>
      </c>
      <c r="C81" s="8" t="s">
        <v>117</v>
      </c>
      <c r="D81" s="6" t="s">
        <v>37</v>
      </c>
      <c r="E81" s="6">
        <v>1</v>
      </c>
      <c r="F81" s="6">
        <v>592.89</v>
      </c>
      <c r="G81" s="6">
        <f t="shared" si="1"/>
        <v>592.89</v>
      </c>
      <c r="H81" s="6"/>
    </row>
    <row r="82" ht="93.6" spans="1:8">
      <c r="A82" s="6">
        <v>54</v>
      </c>
      <c r="B82" s="7" t="s">
        <v>104</v>
      </c>
      <c r="C82" s="8" t="s">
        <v>118</v>
      </c>
      <c r="D82" s="6" t="s">
        <v>37</v>
      </c>
      <c r="E82" s="6">
        <v>1</v>
      </c>
      <c r="F82" s="6">
        <v>944.33</v>
      </c>
      <c r="G82" s="6">
        <f t="shared" si="1"/>
        <v>944.33</v>
      </c>
      <c r="H82" s="6"/>
    </row>
    <row r="83" ht="93.6" spans="1:8">
      <c r="A83" s="6">
        <v>55</v>
      </c>
      <c r="B83" s="7" t="s">
        <v>104</v>
      </c>
      <c r="C83" s="8" t="s">
        <v>119</v>
      </c>
      <c r="D83" s="6" t="s">
        <v>37</v>
      </c>
      <c r="E83" s="6">
        <v>1</v>
      </c>
      <c r="F83" s="6">
        <v>232.76</v>
      </c>
      <c r="G83" s="6">
        <f t="shared" si="1"/>
        <v>232.76</v>
      </c>
      <c r="H83" s="6"/>
    </row>
    <row r="84" ht="93.6" spans="1:8">
      <c r="A84" s="6">
        <v>56</v>
      </c>
      <c r="B84" s="7" t="s">
        <v>104</v>
      </c>
      <c r="C84" s="8" t="s">
        <v>120</v>
      </c>
      <c r="D84" s="6" t="s">
        <v>37</v>
      </c>
      <c r="E84" s="6">
        <v>1</v>
      </c>
      <c r="F84" s="6">
        <v>228.47</v>
      </c>
      <c r="G84" s="6">
        <f t="shared" si="1"/>
        <v>228.47</v>
      </c>
      <c r="H84" s="6"/>
    </row>
    <row r="85" ht="93.6" spans="1:8">
      <c r="A85" s="6">
        <v>57</v>
      </c>
      <c r="B85" s="7" t="s">
        <v>104</v>
      </c>
      <c r="C85" s="8" t="s">
        <v>121</v>
      </c>
      <c r="D85" s="6" t="s">
        <v>37</v>
      </c>
      <c r="E85" s="6">
        <v>1</v>
      </c>
      <c r="F85" s="6">
        <v>232.76</v>
      </c>
      <c r="G85" s="6">
        <f t="shared" si="1"/>
        <v>232.76</v>
      </c>
      <c r="H85" s="6"/>
    </row>
    <row r="86" ht="93.6" spans="1:8">
      <c r="A86" s="6">
        <v>58</v>
      </c>
      <c r="B86" s="7" t="s">
        <v>104</v>
      </c>
      <c r="C86" s="8" t="s">
        <v>122</v>
      </c>
      <c r="D86" s="6" t="s">
        <v>37</v>
      </c>
      <c r="E86" s="6">
        <v>1</v>
      </c>
      <c r="F86" s="6">
        <v>614.93</v>
      </c>
      <c r="G86" s="6">
        <f t="shared" si="1"/>
        <v>614.93</v>
      </c>
      <c r="H86" s="6"/>
    </row>
    <row r="87" ht="93.6" spans="1:8">
      <c r="A87" s="6">
        <v>59</v>
      </c>
      <c r="B87" s="7" t="s">
        <v>104</v>
      </c>
      <c r="C87" s="8" t="s">
        <v>123</v>
      </c>
      <c r="D87" s="6" t="s">
        <v>37</v>
      </c>
      <c r="E87" s="6">
        <v>1</v>
      </c>
      <c r="F87" s="6">
        <v>563.73</v>
      </c>
      <c r="G87" s="6">
        <f t="shared" si="1"/>
        <v>563.73</v>
      </c>
      <c r="H87" s="6"/>
    </row>
    <row r="88" ht="93.6" spans="1:8">
      <c r="A88" s="6">
        <v>60</v>
      </c>
      <c r="B88" s="7" t="s">
        <v>104</v>
      </c>
      <c r="C88" s="8" t="s">
        <v>124</v>
      </c>
      <c r="D88" s="6" t="s">
        <v>37</v>
      </c>
      <c r="E88" s="6">
        <v>2</v>
      </c>
      <c r="F88" s="6">
        <v>343.1</v>
      </c>
      <c r="G88" s="6">
        <f t="shared" si="1"/>
        <v>686.2</v>
      </c>
      <c r="H88" s="6"/>
    </row>
    <row r="89" ht="93.6" spans="1:8">
      <c r="A89" s="6">
        <v>61</v>
      </c>
      <c r="B89" s="7" t="s">
        <v>104</v>
      </c>
      <c r="C89" s="8" t="s">
        <v>125</v>
      </c>
      <c r="D89" s="6" t="s">
        <v>37</v>
      </c>
      <c r="E89" s="6">
        <v>1</v>
      </c>
      <c r="F89" s="6">
        <v>288.98</v>
      </c>
      <c r="G89" s="6">
        <f t="shared" si="1"/>
        <v>288.98</v>
      </c>
      <c r="H89" s="6"/>
    </row>
    <row r="90" ht="93.6" spans="1:8">
      <c r="A90" s="6">
        <v>62</v>
      </c>
      <c r="B90" s="7" t="s">
        <v>104</v>
      </c>
      <c r="C90" s="8" t="s">
        <v>126</v>
      </c>
      <c r="D90" s="6" t="s">
        <v>37</v>
      </c>
      <c r="E90" s="6">
        <v>1</v>
      </c>
      <c r="F90" s="6">
        <v>238.98</v>
      </c>
      <c r="G90" s="6">
        <f t="shared" si="1"/>
        <v>238.98</v>
      </c>
      <c r="H90" s="6"/>
    </row>
    <row r="91" ht="93.6" spans="1:8">
      <c r="A91" s="6">
        <v>63</v>
      </c>
      <c r="B91" s="7" t="s">
        <v>104</v>
      </c>
      <c r="C91" s="8" t="s">
        <v>127</v>
      </c>
      <c r="D91" s="6" t="s">
        <v>37</v>
      </c>
      <c r="E91" s="6">
        <v>1</v>
      </c>
      <c r="F91" s="6">
        <v>198.83</v>
      </c>
      <c r="G91" s="6">
        <f t="shared" si="1"/>
        <v>198.83</v>
      </c>
      <c r="H91" s="6"/>
    </row>
    <row r="92" ht="78" spans="1:8">
      <c r="A92" s="6">
        <v>64</v>
      </c>
      <c r="B92" s="7" t="s">
        <v>128</v>
      </c>
      <c r="C92" s="8" t="s">
        <v>129</v>
      </c>
      <c r="D92" s="6" t="s">
        <v>37</v>
      </c>
      <c r="E92" s="6">
        <v>1</v>
      </c>
      <c r="F92" s="6">
        <v>6601.45</v>
      </c>
      <c r="G92" s="6">
        <f t="shared" si="1"/>
        <v>6601.45</v>
      </c>
      <c r="H92" s="6"/>
    </row>
    <row r="93" ht="78" spans="1:8">
      <c r="A93" s="6">
        <v>65</v>
      </c>
      <c r="B93" s="7" t="s">
        <v>128</v>
      </c>
      <c r="C93" s="8" t="s">
        <v>130</v>
      </c>
      <c r="D93" s="6" t="s">
        <v>37</v>
      </c>
      <c r="E93" s="6">
        <v>3</v>
      </c>
      <c r="F93" s="6">
        <v>3755.94</v>
      </c>
      <c r="G93" s="6">
        <f t="shared" ref="G93:G97" si="2">ROUND(E93*F93,2)</f>
        <v>11267.82</v>
      </c>
      <c r="H93" s="6"/>
    </row>
    <row r="94" ht="78" spans="1:8">
      <c r="A94" s="6">
        <v>66</v>
      </c>
      <c r="B94" s="7" t="s">
        <v>128</v>
      </c>
      <c r="C94" s="8" t="s">
        <v>131</v>
      </c>
      <c r="D94" s="6" t="s">
        <v>37</v>
      </c>
      <c r="E94" s="6">
        <v>8</v>
      </c>
      <c r="F94" s="6">
        <v>3654.42</v>
      </c>
      <c r="G94" s="6">
        <f t="shared" si="2"/>
        <v>29235.36</v>
      </c>
      <c r="H94" s="6"/>
    </row>
    <row r="95" ht="78" spans="1:8">
      <c r="A95" s="6">
        <v>67</v>
      </c>
      <c r="B95" s="7" t="s">
        <v>128</v>
      </c>
      <c r="C95" s="8" t="s">
        <v>132</v>
      </c>
      <c r="D95" s="6" t="s">
        <v>37</v>
      </c>
      <c r="E95" s="6">
        <v>3</v>
      </c>
      <c r="F95" s="6">
        <v>3749.56</v>
      </c>
      <c r="G95" s="6">
        <f t="shared" si="2"/>
        <v>11248.68</v>
      </c>
      <c r="H95" s="6"/>
    </row>
    <row r="96" ht="78" spans="1:8">
      <c r="A96" s="6">
        <v>68</v>
      </c>
      <c r="B96" s="7" t="s">
        <v>128</v>
      </c>
      <c r="C96" s="8" t="s">
        <v>133</v>
      </c>
      <c r="D96" s="6" t="s">
        <v>37</v>
      </c>
      <c r="E96" s="6">
        <v>7</v>
      </c>
      <c r="F96" s="6">
        <v>1955.15</v>
      </c>
      <c r="G96" s="6">
        <f t="shared" si="2"/>
        <v>13686.05</v>
      </c>
      <c r="H96" s="6"/>
    </row>
    <row r="97" ht="46.8" spans="1:8">
      <c r="A97" s="6">
        <v>69</v>
      </c>
      <c r="B97" s="7" t="s">
        <v>134</v>
      </c>
      <c r="C97" s="8" t="s">
        <v>135</v>
      </c>
      <c r="D97" s="6" t="s">
        <v>136</v>
      </c>
      <c r="E97" s="6">
        <v>1</v>
      </c>
      <c r="F97" s="6">
        <v>5632.46</v>
      </c>
      <c r="G97" s="6">
        <f t="shared" si="2"/>
        <v>5632.46</v>
      </c>
      <c r="H97" s="6"/>
    </row>
    <row r="98" ht="20" customHeight="1" spans="1:8">
      <c r="A98" s="6" t="s">
        <v>137</v>
      </c>
      <c r="B98" s="7" t="s">
        <v>138</v>
      </c>
      <c r="C98" s="8"/>
      <c r="D98" s="6"/>
      <c r="E98" s="6"/>
      <c r="F98" s="6"/>
      <c r="G98" s="6">
        <f>G3+G28</f>
        <v>369361.95</v>
      </c>
      <c r="H98" s="6"/>
    </row>
    <row r="99" ht="20" customHeight="1" spans="1:8">
      <c r="A99" s="6" t="s">
        <v>139</v>
      </c>
      <c r="B99" s="7" t="s">
        <v>140</v>
      </c>
      <c r="C99" s="8"/>
      <c r="D99" s="6"/>
      <c r="E99" s="6"/>
      <c r="F99" s="6"/>
      <c r="G99" s="6">
        <f>ROUND(G98*9%,2)</f>
        <v>33242.58</v>
      </c>
      <c r="H99" s="6"/>
    </row>
    <row r="100" ht="20" customHeight="1" spans="1:8">
      <c r="A100" s="6" t="s">
        <v>141</v>
      </c>
      <c r="B100" s="7" t="s">
        <v>142</v>
      </c>
      <c r="C100" s="8"/>
      <c r="D100" s="6"/>
      <c r="E100" s="6"/>
      <c r="F100" s="6"/>
      <c r="G100" s="6">
        <f>+G98+G99</f>
        <v>402604.53</v>
      </c>
      <c r="H100" s="6"/>
    </row>
    <row r="101" ht="94" customHeight="1" spans="1:8">
      <c r="A101" s="9" t="s">
        <v>143</v>
      </c>
      <c r="B101" s="10"/>
      <c r="C101" s="10"/>
      <c r="D101" s="10"/>
      <c r="E101" s="10"/>
      <c r="F101" s="10"/>
      <c r="G101" s="10"/>
      <c r="H101" s="10"/>
    </row>
  </sheetData>
  <mergeCells count="5">
    <mergeCell ref="A1:H1"/>
    <mergeCell ref="B98:F98"/>
    <mergeCell ref="B99:F99"/>
    <mergeCell ref="B100:F100"/>
    <mergeCell ref="A101:H101"/>
  </mergeCells>
  <pageMargins left="0.7" right="0.7" top="0.75" bottom="0.75" header="0.3" footer="0.3"/>
  <pageSetup paperSize="9"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 </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Hugo.GUANG</dc:creator>
  <cp:lastModifiedBy>Hugo.GUANG</cp:lastModifiedBy>
  <dcterms:created xsi:type="dcterms:W3CDTF">2015-06-05T18:19:00Z</dcterms:created>
  <dcterms:modified xsi:type="dcterms:W3CDTF">2024-04-02T05:16:34Z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KSOReadingLayout">
    <vt:bool>true</vt:bool>
  </property>
</Properties>
</file>