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0" windowHeight="12540" tabRatio="890" firstSheet="1" activeTab="1"/>
  </bookViews>
  <sheets>
    <sheet name="钢筋" sheetId="33" state="hidden" r:id="rId1"/>
    <sheet name="控制价 " sheetId="40" r:id="rId2"/>
    <sheet name="混凝土" sheetId="20" state="hidden" r:id="rId3"/>
    <sheet name="砌体" sheetId="34" state="hidden" r:id="rId4"/>
    <sheet name="瓷砖" sheetId="21" state="hidden" r:id="rId5"/>
    <sheet name="电缆" sheetId="24" state="hidden" r:id="rId6"/>
    <sheet name="卫洁具" sheetId="25" state="hidden" r:id="rId7"/>
    <sheet name="灯具" sheetId="26" state="hidden" r:id="rId8"/>
    <sheet name="钢丝网" sheetId="22" state="hidden" r:id="rId9"/>
    <sheet name="室外混凝土" sheetId="29" state="hidden" r:id="rId10"/>
    <sheet name="室外混凝土 (2)" sheetId="37" state="hidden" r:id="rId11"/>
    <sheet name="室外钢筋" sheetId="28" state="hidden" r:id="rId12"/>
    <sheet name="前期费用" sheetId="14" state="hidden" r:id="rId13"/>
    <sheet name="Sheet2" sheetId="6" state="hidden" r:id="rId14"/>
  </sheets>
  <definedNames>
    <definedName name="_xlnm._FilterDatabase" localSheetId="4" hidden="1">瓷砖!$A$1:$M$485</definedName>
    <definedName name="_xlnm._FilterDatabase" localSheetId="7" hidden="1">灯具!$A$1:$M$1141</definedName>
    <definedName name="_xlnm._FilterDatabase" localSheetId="5" hidden="1">电缆!$A$1:$L$205</definedName>
    <definedName name="_xlnm._FilterDatabase" localSheetId="0" hidden="1">钢筋!#REF!</definedName>
    <definedName name="_xlnm._FilterDatabase" localSheetId="8" hidden="1">钢丝网!$A$1:$M$485</definedName>
    <definedName name="_xlnm._FilterDatabase" localSheetId="2" hidden="1">混凝土!$A$2:$J$2</definedName>
    <definedName name="_xlnm._FilterDatabase" localSheetId="3" hidden="1">砌体!$A$1:$M$229</definedName>
    <definedName name="_xlnm._FilterDatabase" localSheetId="11" hidden="1">室外钢筋!$A$1:$N$493</definedName>
    <definedName name="_xlnm._FilterDatabase" localSheetId="9" hidden="1">室外混凝土!$A$1:$M$493</definedName>
    <definedName name="_xlnm._FilterDatabase" localSheetId="10" hidden="1">'室外混凝土 (2)'!$A$1:$M$1</definedName>
    <definedName name="_xlnm._FilterDatabase" localSheetId="6" hidden="1">卫洁具!$A$1:$M$1141</definedName>
    <definedName name="_xlnm.Print_Area" localSheetId="12">前期费用!$A$1:$Y$36</definedName>
    <definedName name="_xlnm.Print_Titles" localSheetId="12">前期费用!$1:$3</definedName>
  </definedNames>
  <calcPr calcId="144525"/>
</workbook>
</file>

<file path=xl/calcChain.xml><?xml version="1.0" encoding="utf-8"?>
<calcChain xmlns="http://schemas.openxmlformats.org/spreadsheetml/2006/main">
  <c r="D28" i="6" l="1"/>
  <c r="D27" i="6"/>
  <c r="D17" i="6"/>
  <c r="C55" i="14"/>
  <c r="C53" i="14"/>
  <c r="C52" i="14"/>
  <c r="C51" i="14"/>
  <c r="C49" i="14"/>
  <c r="C48" i="14"/>
  <c r="C46" i="14"/>
  <c r="C45" i="14"/>
  <c r="L44" i="14"/>
  <c r="C44" i="14"/>
  <c r="L43" i="14"/>
  <c r="C43" i="14"/>
  <c r="L42" i="14"/>
  <c r="C42" i="14"/>
  <c r="X39" i="14"/>
  <c r="W39" i="14"/>
  <c r="U39" i="14"/>
  <c r="M39" i="14"/>
  <c r="H39" i="14"/>
  <c r="F39" i="14"/>
  <c r="Y35" i="14"/>
  <c r="W35" i="14"/>
  <c r="U35" i="14"/>
  <c r="P35" i="14"/>
  <c r="N35" i="14"/>
  <c r="M35" i="14"/>
  <c r="L35" i="14"/>
  <c r="I35" i="14"/>
  <c r="H35" i="14"/>
  <c r="G35" i="14"/>
  <c r="F35" i="14"/>
  <c r="D35" i="14"/>
  <c r="C35" i="14"/>
  <c r="Y34" i="14"/>
  <c r="X34" i="14"/>
  <c r="W34" i="14"/>
  <c r="Y33" i="14"/>
  <c r="X33" i="14"/>
  <c r="W33" i="14"/>
  <c r="V33" i="14"/>
  <c r="T33" i="14"/>
  <c r="S33" i="14"/>
  <c r="P33" i="14"/>
  <c r="N33" i="14"/>
  <c r="M33" i="14"/>
  <c r="L33" i="14"/>
  <c r="I33" i="14"/>
  <c r="H33" i="14"/>
  <c r="G33" i="14"/>
  <c r="F33" i="14"/>
  <c r="E33" i="14"/>
  <c r="C33" i="14"/>
  <c r="Y32" i="14"/>
  <c r="X32" i="14"/>
  <c r="W32" i="14"/>
  <c r="V32" i="14"/>
  <c r="T32" i="14"/>
  <c r="S32" i="14"/>
  <c r="R32" i="14"/>
  <c r="P32" i="14"/>
  <c r="N32" i="14"/>
  <c r="M32" i="14"/>
  <c r="L32" i="14"/>
  <c r="I32" i="14"/>
  <c r="H32" i="14"/>
  <c r="G32" i="14"/>
  <c r="F32" i="14"/>
  <c r="E32" i="14"/>
  <c r="C32" i="14"/>
  <c r="Y31" i="14"/>
  <c r="X31" i="14"/>
  <c r="W31" i="14"/>
  <c r="V31" i="14"/>
  <c r="T31" i="14"/>
  <c r="S31" i="14"/>
  <c r="R31" i="14"/>
  <c r="P31" i="14"/>
  <c r="N31" i="14"/>
  <c r="M31" i="14"/>
  <c r="L31" i="14"/>
  <c r="I31" i="14"/>
  <c r="H31" i="14"/>
  <c r="G31" i="14"/>
  <c r="F31" i="14"/>
  <c r="E31" i="14"/>
  <c r="C31" i="14"/>
  <c r="Y30" i="14"/>
  <c r="X30" i="14"/>
  <c r="W30" i="14"/>
  <c r="V30" i="14"/>
  <c r="T30" i="14"/>
  <c r="S30" i="14"/>
  <c r="P30" i="14"/>
  <c r="N30" i="14"/>
  <c r="M30" i="14"/>
  <c r="L30" i="14"/>
  <c r="I30" i="14"/>
  <c r="H30" i="14"/>
  <c r="G30" i="14"/>
  <c r="F30" i="14"/>
  <c r="E30" i="14"/>
  <c r="C30" i="14"/>
  <c r="Y29" i="14"/>
  <c r="W29" i="14"/>
  <c r="U29" i="14"/>
  <c r="P29" i="14"/>
  <c r="N29" i="14"/>
  <c r="M29" i="14"/>
  <c r="L29" i="14"/>
  <c r="I29" i="14"/>
  <c r="H29" i="14"/>
  <c r="G29" i="14"/>
  <c r="F29" i="14"/>
  <c r="D29" i="14"/>
  <c r="C29" i="14"/>
  <c r="Y28" i="14"/>
  <c r="X28" i="14"/>
  <c r="W28" i="14"/>
  <c r="P28" i="14"/>
  <c r="N28" i="14"/>
  <c r="M28" i="14"/>
  <c r="L28" i="14"/>
  <c r="I28" i="14"/>
  <c r="H28" i="14"/>
  <c r="G28" i="14"/>
  <c r="F28" i="14"/>
  <c r="C28" i="14"/>
  <c r="Y27" i="14"/>
  <c r="X27" i="14"/>
  <c r="W27" i="14"/>
  <c r="P27" i="14"/>
  <c r="N27" i="14"/>
  <c r="M27" i="14"/>
  <c r="L27" i="14"/>
  <c r="I27" i="14"/>
  <c r="H27" i="14"/>
  <c r="G27" i="14"/>
  <c r="F27" i="14"/>
  <c r="Y26" i="14"/>
  <c r="X26" i="14"/>
  <c r="W26" i="14"/>
  <c r="P26" i="14"/>
  <c r="N26" i="14"/>
  <c r="M26" i="14"/>
  <c r="L26" i="14"/>
  <c r="I26" i="14"/>
  <c r="H26" i="14"/>
  <c r="G26" i="14"/>
  <c r="F26" i="14"/>
  <c r="Y25" i="14"/>
  <c r="X25" i="14"/>
  <c r="W25" i="14"/>
  <c r="P25" i="14"/>
  <c r="N25" i="14"/>
  <c r="M25" i="14"/>
  <c r="L25" i="14"/>
  <c r="I25" i="14"/>
  <c r="H25" i="14"/>
  <c r="G25" i="14"/>
  <c r="F25" i="14"/>
  <c r="Y24" i="14"/>
  <c r="X24" i="14"/>
  <c r="W24" i="14"/>
  <c r="P24" i="14"/>
  <c r="N24" i="14"/>
  <c r="M24" i="14"/>
  <c r="L24" i="14"/>
  <c r="I24" i="14"/>
  <c r="H24" i="14"/>
  <c r="G24" i="14"/>
  <c r="F24" i="14"/>
  <c r="Y23" i="14"/>
  <c r="X23" i="14"/>
  <c r="W23" i="14"/>
  <c r="P23" i="14"/>
  <c r="N23" i="14"/>
  <c r="M23" i="14"/>
  <c r="L23" i="14"/>
  <c r="I23" i="14"/>
  <c r="H23" i="14"/>
  <c r="G23" i="14"/>
  <c r="F23" i="14"/>
  <c r="Y22" i="14"/>
  <c r="X22" i="14"/>
  <c r="W22" i="14"/>
  <c r="P22" i="14"/>
  <c r="N22" i="14"/>
  <c r="M22" i="14"/>
  <c r="L22" i="14"/>
  <c r="I22" i="14"/>
  <c r="H22" i="14"/>
  <c r="G22" i="14"/>
  <c r="F22" i="14"/>
  <c r="Y21" i="14"/>
  <c r="X21" i="14"/>
  <c r="W21" i="14"/>
  <c r="P21" i="14"/>
  <c r="N21" i="14"/>
  <c r="M21" i="14"/>
  <c r="L21" i="14"/>
  <c r="I21" i="14"/>
  <c r="H21" i="14"/>
  <c r="G21" i="14"/>
  <c r="F21" i="14"/>
  <c r="Y20" i="14"/>
  <c r="X20" i="14"/>
  <c r="W20" i="14"/>
  <c r="P20" i="14"/>
  <c r="N20" i="14"/>
  <c r="M20" i="14"/>
  <c r="L20" i="14"/>
  <c r="I20" i="14"/>
  <c r="H20" i="14"/>
  <c r="G20" i="14"/>
  <c r="F20" i="14"/>
  <c r="Y19" i="14"/>
  <c r="X19" i="14"/>
  <c r="W19" i="14"/>
  <c r="P19" i="14"/>
  <c r="N19" i="14"/>
  <c r="M19" i="14"/>
  <c r="L19" i="14"/>
  <c r="I19" i="14"/>
  <c r="H19" i="14"/>
  <c r="G19" i="14"/>
  <c r="F19" i="14"/>
  <c r="Y18" i="14"/>
  <c r="X18" i="14"/>
  <c r="W18" i="14"/>
  <c r="P18" i="14"/>
  <c r="N18" i="14"/>
  <c r="M18" i="14"/>
  <c r="L18" i="14"/>
  <c r="I18" i="14"/>
  <c r="H18" i="14"/>
  <c r="G18" i="14"/>
  <c r="F18" i="14"/>
  <c r="Y17" i="14"/>
  <c r="X17" i="14"/>
  <c r="W17" i="14"/>
  <c r="P17" i="14"/>
  <c r="N17" i="14"/>
  <c r="M17" i="14"/>
  <c r="L17" i="14"/>
  <c r="I17" i="14"/>
  <c r="H17" i="14"/>
  <c r="G17" i="14"/>
  <c r="F17" i="14"/>
  <c r="Y16" i="14"/>
  <c r="X16" i="14"/>
  <c r="W16" i="14"/>
  <c r="P16" i="14"/>
  <c r="N16" i="14"/>
  <c r="M16" i="14"/>
  <c r="L16" i="14"/>
  <c r="I16" i="14"/>
  <c r="H16" i="14"/>
  <c r="G16" i="14"/>
  <c r="F16" i="14"/>
  <c r="Y15" i="14"/>
  <c r="X15" i="14"/>
  <c r="W15" i="14"/>
  <c r="P15" i="14"/>
  <c r="N15" i="14"/>
  <c r="M15" i="14"/>
  <c r="L15" i="14"/>
  <c r="I15" i="14"/>
  <c r="H15" i="14"/>
  <c r="G15" i="14"/>
  <c r="F15" i="14"/>
  <c r="Y14" i="14"/>
  <c r="X14" i="14"/>
  <c r="W14" i="14"/>
  <c r="P14" i="14"/>
  <c r="N14" i="14"/>
  <c r="M14" i="14"/>
  <c r="L14" i="14"/>
  <c r="I14" i="14"/>
  <c r="H14" i="14"/>
  <c r="G14" i="14"/>
  <c r="F14" i="14"/>
  <c r="Y13" i="14"/>
  <c r="X13" i="14"/>
  <c r="W13" i="14"/>
  <c r="P13" i="14"/>
  <c r="N13" i="14"/>
  <c r="M13" i="14"/>
  <c r="L13" i="14"/>
  <c r="I13" i="14"/>
  <c r="H13" i="14"/>
  <c r="G13" i="14"/>
  <c r="F13" i="14"/>
  <c r="Y12" i="14"/>
  <c r="X12" i="14"/>
  <c r="W12" i="14"/>
  <c r="P12" i="14"/>
  <c r="N12" i="14"/>
  <c r="M12" i="14"/>
  <c r="L12" i="14"/>
  <c r="I12" i="14"/>
  <c r="H12" i="14"/>
  <c r="G12" i="14"/>
  <c r="F12" i="14"/>
  <c r="Y11" i="14"/>
  <c r="X11" i="14"/>
  <c r="W11" i="14"/>
  <c r="P11" i="14"/>
  <c r="N11" i="14"/>
  <c r="M11" i="14"/>
  <c r="L11" i="14"/>
  <c r="I11" i="14"/>
  <c r="H11" i="14"/>
  <c r="G11" i="14"/>
  <c r="F11" i="14"/>
  <c r="C11" i="14"/>
  <c r="Y10" i="14"/>
  <c r="X10" i="14"/>
  <c r="W10" i="14"/>
  <c r="P10" i="14"/>
  <c r="N10" i="14"/>
  <c r="M10" i="14"/>
  <c r="L10" i="14"/>
  <c r="I10" i="14"/>
  <c r="H10" i="14"/>
  <c r="G10" i="14"/>
  <c r="F10" i="14"/>
  <c r="Y9" i="14"/>
  <c r="X9" i="14"/>
  <c r="W9" i="14"/>
  <c r="P9" i="14"/>
  <c r="N9" i="14"/>
  <c r="M9" i="14"/>
  <c r="L9" i="14"/>
  <c r="I9" i="14"/>
  <c r="H9" i="14"/>
  <c r="G9" i="14"/>
  <c r="F9" i="14"/>
  <c r="Y8" i="14"/>
  <c r="X8" i="14"/>
  <c r="W8" i="14"/>
  <c r="P8" i="14"/>
  <c r="N8" i="14"/>
  <c r="M8" i="14"/>
  <c r="L8" i="14"/>
  <c r="I8" i="14"/>
  <c r="H8" i="14"/>
  <c r="G8" i="14"/>
  <c r="F8" i="14"/>
  <c r="Y7" i="14"/>
  <c r="X7" i="14"/>
  <c r="W7" i="14"/>
  <c r="P7" i="14"/>
  <c r="N7" i="14"/>
  <c r="M7" i="14"/>
  <c r="L7" i="14"/>
  <c r="I7" i="14"/>
  <c r="H7" i="14"/>
  <c r="G7" i="14"/>
  <c r="F7" i="14"/>
  <c r="Y6" i="14"/>
  <c r="X6" i="14"/>
  <c r="W6" i="14"/>
  <c r="P6" i="14"/>
  <c r="N6" i="14"/>
  <c r="M6" i="14"/>
  <c r="L6" i="14"/>
  <c r="I6" i="14"/>
  <c r="H6" i="14"/>
  <c r="G6" i="14"/>
  <c r="F6" i="14"/>
  <c r="Y5" i="14"/>
  <c r="X5" i="14"/>
  <c r="W5" i="14"/>
  <c r="P5" i="14"/>
  <c r="N5" i="14"/>
  <c r="M5" i="14"/>
  <c r="L5" i="14"/>
  <c r="I5" i="14"/>
  <c r="H5" i="14"/>
  <c r="G5" i="14"/>
  <c r="F5" i="14"/>
  <c r="Y4" i="14"/>
  <c r="W4" i="14"/>
  <c r="U4" i="14"/>
  <c r="P4" i="14"/>
  <c r="N4" i="14"/>
  <c r="M4" i="14"/>
  <c r="L4" i="14"/>
  <c r="I4" i="14"/>
  <c r="H4" i="14"/>
  <c r="G4" i="14"/>
  <c r="F4" i="14"/>
  <c r="D4" i="14"/>
  <c r="C4" i="14"/>
  <c r="L494" i="28"/>
  <c r="G16" i="37"/>
  <c r="L2" i="37"/>
  <c r="L494" i="29"/>
  <c r="L486" i="22"/>
  <c r="L1142" i="26"/>
  <c r="L1142" i="25"/>
  <c r="L206" i="24"/>
  <c r="L486" i="21"/>
  <c r="L230" i="34"/>
  <c r="E35" i="20"/>
  <c r="E34" i="20"/>
  <c r="J16" i="40"/>
  <c r="F16" i="40"/>
  <c r="J15" i="40"/>
  <c r="I15" i="40"/>
  <c r="J14" i="40"/>
  <c r="I14" i="40"/>
  <c r="J13" i="40"/>
  <c r="I13" i="40"/>
  <c r="J12" i="40"/>
  <c r="I12" i="40"/>
  <c r="J11" i="40"/>
  <c r="I11" i="40"/>
  <c r="J10" i="40"/>
  <c r="I10" i="40"/>
  <c r="J9" i="40"/>
  <c r="I9" i="40"/>
  <c r="J8" i="40"/>
  <c r="I8" i="40"/>
  <c r="J7" i="40"/>
  <c r="I7" i="40"/>
  <c r="J6" i="40"/>
  <c r="I6" i="40"/>
  <c r="J5" i="40"/>
  <c r="I5" i="40"/>
  <c r="J4" i="40"/>
  <c r="I4" i="40"/>
  <c r="G10" i="33"/>
  <c r="E10" i="33"/>
</calcChain>
</file>

<file path=xl/comments1.xml><?xml version="1.0" encoding="utf-8"?>
<comments xmlns="http://schemas.openxmlformats.org/spreadsheetml/2006/main">
  <authors>
    <author>Administrator</author>
    <author>admin</author>
  </authors>
  <commentList>
    <comment ref="C17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计入土建装饰表</t>
        </r>
      </text>
    </comment>
    <comment ref="C28" authorId="1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2020-11-30从地建装饰移到到前期费用</t>
        </r>
      </text>
    </comment>
  </commentList>
</comments>
</file>

<file path=xl/sharedStrings.xml><?xml version="1.0" encoding="utf-8"?>
<sst xmlns="http://schemas.openxmlformats.org/spreadsheetml/2006/main" count="29159" uniqueCount="4092">
  <si>
    <t>序号</t>
  </si>
  <si>
    <t>名称</t>
  </si>
  <si>
    <t>规格</t>
  </si>
  <si>
    <t>单位</t>
  </si>
  <si>
    <t>数量</t>
  </si>
  <si>
    <t>信息价（5月）</t>
  </si>
  <si>
    <t>不含税合价</t>
  </si>
  <si>
    <t>圆钢</t>
  </si>
  <si>
    <t>φ10以内</t>
  </si>
  <si>
    <t>t</t>
  </si>
  <si>
    <t>三级钢筋HRB400</t>
  </si>
  <si>
    <t>φ12-16</t>
  </si>
  <si>
    <t>φ16</t>
  </si>
  <si>
    <t>φ12~25</t>
  </si>
  <si>
    <t>合计</t>
  </si>
  <si>
    <t>东莞市高埗镇东圃小学扩建项目-钢筋采购指导价</t>
  </si>
  <si>
    <t>品种、材质</t>
  </si>
  <si>
    <t>材质</t>
  </si>
  <si>
    <t>钢铁网单价（元/t）</t>
  </si>
  <si>
    <t>±元/吨(固定浮动价)</t>
  </si>
  <si>
    <t>上下浮动后单价（元/吨）</t>
  </si>
  <si>
    <t>金额（元）</t>
  </si>
  <si>
    <t>备注</t>
  </si>
  <si>
    <t>HPB300</t>
  </si>
  <si>
    <t>以2022年5月24日我的钢铁网为基价</t>
  </si>
  <si>
    <t>螺纹钢</t>
  </si>
  <si>
    <t>HRB400</t>
  </si>
  <si>
    <t>φ12</t>
  </si>
  <si>
    <t>φ14</t>
  </si>
  <si>
    <t>φ18-φ25</t>
  </si>
  <si>
    <t>φ28-φ32</t>
  </si>
  <si>
    <t>HRB400E</t>
  </si>
  <si>
    <t>φ18-25</t>
  </si>
  <si>
    <r>
      <rPr>
        <sz val="10.5"/>
        <color rgb="FF000000"/>
        <rFont val="simsun"/>
        <charset val="134"/>
      </rPr>
      <t>1.以上表列螺纹钢、盘螺、线材、圆钢均为过磅；</t>
    </r>
    <r>
      <rPr>
        <sz val="10.5"/>
        <color rgb="FF000000"/>
        <rFont val="simsun"/>
        <charset val="134"/>
      </rPr>
      <t> </t>
    </r>
  </si>
  <si>
    <t>2.以上表列价格含13%税金，含运输费。</t>
  </si>
  <si>
    <t>规格型号</t>
  </si>
  <si>
    <t>不含税市场价</t>
  </si>
  <si>
    <t>含税市场价</t>
  </si>
  <si>
    <t>税率</t>
  </si>
  <si>
    <t>不含税市场价合价</t>
  </si>
  <si>
    <t>含税市场价合计</t>
  </si>
  <si>
    <t>微膨胀细石商品混凝土</t>
  </si>
  <si>
    <t>碎石粒径综合考虑 C35</t>
  </si>
  <si>
    <t>m3</t>
  </si>
  <si>
    <t>预拌混凝土C20</t>
  </si>
  <si>
    <t/>
  </si>
  <si>
    <t>细石</t>
  </si>
  <si>
    <t>预拌混凝土</t>
  </si>
  <si>
    <t>C20细石</t>
  </si>
  <si>
    <t>预拌混凝土C30</t>
  </si>
  <si>
    <t>预拌混凝土c15</t>
  </si>
  <si>
    <t>碎石粒径综合考虑 C30</t>
  </si>
  <si>
    <t>c30</t>
  </si>
  <si>
    <t>碎石粒径综合考虑 C20</t>
  </si>
  <si>
    <t>c20</t>
  </si>
  <si>
    <t>普通预拌混凝土 碎石粒径综合考虑 C25</t>
  </si>
  <si>
    <t>C15</t>
  </si>
  <si>
    <t>普通预拌混凝土细石</t>
  </si>
  <si>
    <t>c25</t>
  </si>
  <si>
    <t>C30</t>
  </si>
  <si>
    <t>C20细石混凝土</t>
  </si>
  <si>
    <t>普通预拌混凝土</t>
  </si>
  <si>
    <t>碎石粒径综合考虑 C15</t>
  </si>
  <si>
    <t>碎石粒径综合考虑 C25</t>
  </si>
  <si>
    <t>碎石粒径综合考虑 C45</t>
  </si>
  <si>
    <t>预拌S6~S8防水混凝土</t>
  </si>
  <si>
    <t>炉(煤)渣混凝土(配合比)</t>
  </si>
  <si>
    <t>C10</t>
  </si>
  <si>
    <t>编码</t>
  </si>
  <si>
    <t>类别</t>
  </si>
  <si>
    <t>不含税预算价</t>
  </si>
  <si>
    <t>1</t>
  </si>
  <si>
    <t>00010003</t>
  </si>
  <si>
    <t>机</t>
  </si>
  <si>
    <t>机上人工</t>
  </si>
  <si>
    <t>工日</t>
  </si>
  <si>
    <t>2</t>
  </si>
  <si>
    <t>00010010</t>
  </si>
  <si>
    <t>人</t>
  </si>
  <si>
    <t>人工费</t>
  </si>
  <si>
    <t>元</t>
  </si>
  <si>
    <t>3</t>
  </si>
  <si>
    <t>00010052</t>
  </si>
  <si>
    <t>人工降效</t>
  </si>
  <si>
    <t>4</t>
  </si>
  <si>
    <t>01010030</t>
  </si>
  <si>
    <t>材</t>
  </si>
  <si>
    <t>热轧圆盘条</t>
  </si>
  <si>
    <t>5</t>
  </si>
  <si>
    <t>01010040</t>
  </si>
  <si>
    <t>螺纹钢筋</t>
  </si>
  <si>
    <t>φ12-14</t>
  </si>
  <si>
    <t>8</t>
  </si>
  <si>
    <t>01010120</t>
  </si>
  <si>
    <t>9</t>
  </si>
  <si>
    <t>10</t>
  </si>
  <si>
    <t>01010150</t>
  </si>
  <si>
    <t>冷轧带肋钢筋</t>
  </si>
  <si>
    <t>综合</t>
  </si>
  <si>
    <t>11</t>
  </si>
  <si>
    <t>01030017</t>
  </si>
  <si>
    <t>镀锌低碳钢丝</t>
  </si>
  <si>
    <t>φ4.0</t>
  </si>
  <si>
    <t>kg</t>
  </si>
  <si>
    <t>12</t>
  </si>
  <si>
    <t>01030031</t>
  </si>
  <si>
    <t>φ0.7~1.2</t>
  </si>
  <si>
    <t>13</t>
  </si>
  <si>
    <t>01050001</t>
  </si>
  <si>
    <t>钢丝绳</t>
  </si>
  <si>
    <t>φ14.1~15</t>
  </si>
  <si>
    <t>14</t>
  </si>
  <si>
    <t>01090022</t>
  </si>
  <si>
    <t>17</t>
  </si>
  <si>
    <t>01090030</t>
  </si>
  <si>
    <t>18</t>
  </si>
  <si>
    <t>19</t>
  </si>
  <si>
    <t>01210060</t>
  </si>
  <si>
    <t>不等边角钢</t>
  </si>
  <si>
    <t>20</t>
  </si>
  <si>
    <t>01290100</t>
  </si>
  <si>
    <t>钢板</t>
  </si>
  <si>
    <t>3.5~4.0</t>
  </si>
  <si>
    <t>21</t>
  </si>
  <si>
    <t>01290225</t>
  </si>
  <si>
    <t>镀锌钢板</t>
  </si>
  <si>
    <t>0.75</t>
  </si>
  <si>
    <t>m2</t>
  </si>
  <si>
    <t>22</t>
  </si>
  <si>
    <t>01290300</t>
  </si>
  <si>
    <t>不锈钢装饰板</t>
  </si>
  <si>
    <t>23</t>
  </si>
  <si>
    <t>01290335</t>
  </si>
  <si>
    <t>花纹钢板</t>
  </si>
  <si>
    <t>5~8</t>
  </si>
  <si>
    <t>24</t>
  </si>
  <si>
    <t>01630130</t>
  </si>
  <si>
    <t>吊装夹具</t>
  </si>
  <si>
    <t>套</t>
  </si>
  <si>
    <t>25</t>
  </si>
  <si>
    <t>02050260</t>
  </si>
  <si>
    <t>密封胶圈</t>
  </si>
  <si>
    <t>个</t>
  </si>
  <si>
    <t>26</t>
  </si>
  <si>
    <t>27</t>
  </si>
  <si>
    <t>28</t>
  </si>
  <si>
    <t>02270070</t>
  </si>
  <si>
    <t>土工布</t>
  </si>
  <si>
    <t>29</t>
  </si>
  <si>
    <t>30</t>
  </si>
  <si>
    <t>02310010</t>
  </si>
  <si>
    <t>无纺布</t>
  </si>
  <si>
    <t>31</t>
  </si>
  <si>
    <t>32</t>
  </si>
  <si>
    <t>03010430</t>
  </si>
  <si>
    <t>六角螺栓</t>
  </si>
  <si>
    <t>33</t>
  </si>
  <si>
    <t>03013101</t>
  </si>
  <si>
    <t>膨胀螺栓</t>
  </si>
  <si>
    <t>M5×50</t>
  </si>
  <si>
    <t>十套</t>
  </si>
  <si>
    <t>34</t>
  </si>
  <si>
    <t>03013121</t>
  </si>
  <si>
    <t>M6×80</t>
  </si>
  <si>
    <t>35</t>
  </si>
  <si>
    <t>03013421</t>
  </si>
  <si>
    <t>塑料膨胀螺栓</t>
  </si>
  <si>
    <t>36</t>
  </si>
  <si>
    <t>03019021</t>
  </si>
  <si>
    <t>圆钉</t>
  </si>
  <si>
    <t>50~75</t>
  </si>
  <si>
    <t>37</t>
  </si>
  <si>
    <t>38</t>
  </si>
  <si>
    <t>03019161</t>
  </si>
  <si>
    <t>马钉</t>
  </si>
  <si>
    <t>39</t>
  </si>
  <si>
    <t>03135001</t>
  </si>
  <si>
    <t>低碳钢焊条</t>
  </si>
  <si>
    <t>40</t>
  </si>
  <si>
    <t>41</t>
  </si>
  <si>
    <t>03135071</t>
  </si>
  <si>
    <t>低合金钢耐热焊条</t>
  </si>
  <si>
    <t>42</t>
  </si>
  <si>
    <t>03137001</t>
  </si>
  <si>
    <t>焊剂</t>
  </si>
  <si>
    <t>43</t>
  </si>
  <si>
    <t>44</t>
  </si>
  <si>
    <t>03210060</t>
  </si>
  <si>
    <t>镀锌钢丝网</t>
  </si>
  <si>
    <t>φ0.9×10×10</t>
  </si>
  <si>
    <t>45</t>
  </si>
  <si>
    <t>03210090</t>
  </si>
  <si>
    <t>钢丝网</t>
  </si>
  <si>
    <t>46</t>
  </si>
  <si>
    <t>03213001</t>
  </si>
  <si>
    <t>铁件</t>
  </si>
  <si>
    <t>47</t>
  </si>
  <si>
    <t>03230055</t>
  </si>
  <si>
    <t>锥螺纹套筒</t>
  </si>
  <si>
    <t>φ32以内</t>
  </si>
  <si>
    <t>48</t>
  </si>
  <si>
    <t>49</t>
  </si>
  <si>
    <t>04010015</t>
  </si>
  <si>
    <t>复合普通硅酸盐水泥</t>
  </si>
  <si>
    <t>P.C 32.5</t>
  </si>
  <si>
    <t>50</t>
  </si>
  <si>
    <t>04030015</t>
  </si>
  <si>
    <t>中砂</t>
  </si>
  <si>
    <t>51</t>
  </si>
  <si>
    <t>04050025</t>
  </si>
  <si>
    <t>碎石</t>
  </si>
  <si>
    <t>52</t>
  </si>
  <si>
    <t>04070001</t>
  </si>
  <si>
    <t>粘土陶粒</t>
  </si>
  <si>
    <t>53</t>
  </si>
  <si>
    <t>04090015</t>
  </si>
  <si>
    <t>生石灰</t>
  </si>
  <si>
    <t>54</t>
  </si>
  <si>
    <t>55</t>
  </si>
  <si>
    <t>04090135</t>
  </si>
  <si>
    <t>余土外运</t>
  </si>
  <si>
    <t>56</t>
  </si>
  <si>
    <t>04090155</t>
  </si>
  <si>
    <t>熟耕土(松方)</t>
  </si>
  <si>
    <t>57</t>
  </si>
  <si>
    <t>04090175</t>
  </si>
  <si>
    <t>通用种植土(松方)</t>
  </si>
  <si>
    <t>58</t>
  </si>
  <si>
    <t>04130001</t>
  </si>
  <si>
    <t>标准砖</t>
  </si>
  <si>
    <t>240×115×53</t>
  </si>
  <si>
    <t>千块</t>
  </si>
  <si>
    <t>59</t>
  </si>
  <si>
    <t>04150001</t>
  </si>
  <si>
    <t>蒸压加气混凝土砌块</t>
  </si>
  <si>
    <t>600×100×200</t>
  </si>
  <si>
    <t>60</t>
  </si>
  <si>
    <t>04150010</t>
  </si>
  <si>
    <t>600×200×200</t>
  </si>
  <si>
    <t>61</t>
  </si>
  <si>
    <t>62</t>
  </si>
  <si>
    <t>63</t>
  </si>
  <si>
    <t>05030080</t>
  </si>
  <si>
    <t>松杂板枋材</t>
  </si>
  <si>
    <t>64</t>
  </si>
  <si>
    <t>65</t>
  </si>
  <si>
    <t>05030320</t>
  </si>
  <si>
    <t>垫木</t>
  </si>
  <si>
    <t>66</t>
  </si>
  <si>
    <t>09090070</t>
  </si>
  <si>
    <t>30厚挤塑聚苯乙烯泡沫塑料板</t>
  </si>
  <si>
    <t>67</t>
  </si>
  <si>
    <t>09090080</t>
  </si>
  <si>
    <t>塑料定型板耐根疏水保水层</t>
  </si>
  <si>
    <t>68</t>
  </si>
  <si>
    <t>09270030</t>
  </si>
  <si>
    <t>耐碱网格布</t>
  </si>
  <si>
    <t>69</t>
  </si>
  <si>
    <t>09270050</t>
  </si>
  <si>
    <t>快易收口网</t>
  </si>
  <si>
    <t>70</t>
  </si>
  <si>
    <t>13010210</t>
  </si>
  <si>
    <t>环氧富锌底漆</t>
  </si>
  <si>
    <t>71</t>
  </si>
  <si>
    <t>13050070</t>
  </si>
  <si>
    <t>防锈漆</t>
  </si>
  <si>
    <t>72</t>
  </si>
  <si>
    <t>13310060</t>
  </si>
  <si>
    <t>石油沥青</t>
  </si>
  <si>
    <t>10#</t>
  </si>
  <si>
    <t>73</t>
  </si>
  <si>
    <t>74</t>
  </si>
  <si>
    <t>13310070</t>
  </si>
  <si>
    <t>30#</t>
  </si>
  <si>
    <t>75</t>
  </si>
  <si>
    <t>76</t>
  </si>
  <si>
    <t>13350215</t>
  </si>
  <si>
    <t>聚氨酯密封膏</t>
  </si>
  <si>
    <t>77</t>
  </si>
  <si>
    <t>78</t>
  </si>
  <si>
    <t>14010030</t>
  </si>
  <si>
    <t>松节油</t>
  </si>
  <si>
    <t>79</t>
  </si>
  <si>
    <t>14030040</t>
  </si>
  <si>
    <t>汽油</t>
  </si>
  <si>
    <t>80</t>
  </si>
  <si>
    <t>81</t>
  </si>
  <si>
    <t>14070050</t>
  </si>
  <si>
    <t>机油</t>
  </si>
  <si>
    <t>82</t>
  </si>
  <si>
    <t>14230060</t>
  </si>
  <si>
    <t>滑石粉</t>
  </si>
  <si>
    <t>83</t>
  </si>
  <si>
    <t>84</t>
  </si>
  <si>
    <t>14350300</t>
  </si>
  <si>
    <t>环氧富锌底漆稀释剂</t>
  </si>
  <si>
    <t>85</t>
  </si>
  <si>
    <t>14350330</t>
  </si>
  <si>
    <t>挤塑板专用界面剂</t>
  </si>
  <si>
    <t>(乳液型)</t>
  </si>
  <si>
    <t>86</t>
  </si>
  <si>
    <t>14350410</t>
  </si>
  <si>
    <t>聚合物乳液</t>
  </si>
  <si>
    <t>87</t>
  </si>
  <si>
    <t>88</t>
  </si>
  <si>
    <t>14390070</t>
  </si>
  <si>
    <t>氧气</t>
  </si>
  <si>
    <t>89</t>
  </si>
  <si>
    <t>14390100</t>
  </si>
  <si>
    <t>乙炔气</t>
  </si>
  <si>
    <t>90</t>
  </si>
  <si>
    <t>14410680</t>
  </si>
  <si>
    <t>粘结砂浆</t>
  </si>
  <si>
    <t>保温材料专用</t>
  </si>
  <si>
    <t>91</t>
  </si>
  <si>
    <t>14410730</t>
  </si>
  <si>
    <t>强力胶</t>
  </si>
  <si>
    <t>92</t>
  </si>
  <si>
    <t>14430001</t>
  </si>
  <si>
    <t>不干胶纸</t>
  </si>
  <si>
    <t>93</t>
  </si>
  <si>
    <t>15010310</t>
  </si>
  <si>
    <t>石棉泥</t>
  </si>
  <si>
    <t>94</t>
  </si>
  <si>
    <t>95</t>
  </si>
  <si>
    <t>15010360</t>
  </si>
  <si>
    <t>石棉垫</t>
  </si>
  <si>
    <t>96</t>
  </si>
  <si>
    <t>97</t>
  </si>
  <si>
    <t>15090001</t>
  </si>
  <si>
    <t>膨胀珍珠岩</t>
  </si>
  <si>
    <t>98</t>
  </si>
  <si>
    <t>15130095</t>
  </si>
  <si>
    <t>聚苯乙烯泡沫板</t>
  </si>
  <si>
    <t>99</t>
  </si>
  <si>
    <t>100</t>
  </si>
  <si>
    <t>15130110</t>
  </si>
  <si>
    <t>δ50</t>
  </si>
  <si>
    <t>101</t>
  </si>
  <si>
    <t>40厚挤塑型聚笨乙烯塑料（B1级）</t>
  </si>
  <si>
    <t>102</t>
  </si>
  <si>
    <t>103</t>
  </si>
  <si>
    <t>17270180</t>
  </si>
  <si>
    <t>高压橡胶管</t>
  </si>
  <si>
    <t>m</t>
  </si>
  <si>
    <t>104</t>
  </si>
  <si>
    <t>105</t>
  </si>
  <si>
    <t>18250615</t>
  </si>
  <si>
    <t>管箍</t>
  </si>
  <si>
    <t>106</t>
  </si>
  <si>
    <t>107</t>
  </si>
  <si>
    <t>20330060</t>
  </si>
  <si>
    <t>橡胶垫片</t>
  </si>
  <si>
    <t>108</t>
  </si>
  <si>
    <t>32070050</t>
  </si>
  <si>
    <t>主</t>
  </si>
  <si>
    <t>台湾草</t>
  </si>
  <si>
    <t>密铺</t>
  </si>
  <si>
    <t>109</t>
  </si>
  <si>
    <t>32270001</t>
  </si>
  <si>
    <t>杀虫剂</t>
  </si>
  <si>
    <t>110</t>
  </si>
  <si>
    <t>32270010</t>
  </si>
  <si>
    <t>无机肥(复合肥)</t>
  </si>
  <si>
    <t>111</t>
  </si>
  <si>
    <t>32270020</t>
  </si>
  <si>
    <t>有机肥</t>
  </si>
  <si>
    <t>112</t>
  </si>
  <si>
    <t>34110010</t>
  </si>
  <si>
    <t>水</t>
  </si>
  <si>
    <t>113</t>
  </si>
  <si>
    <t>114</t>
  </si>
  <si>
    <t>35090280</t>
  </si>
  <si>
    <t>成品钢梯</t>
  </si>
  <si>
    <t>踏步式</t>
  </si>
  <si>
    <t>115</t>
  </si>
  <si>
    <t>35090290</t>
  </si>
  <si>
    <t>钢楼梯</t>
  </si>
  <si>
    <t>爬式</t>
  </si>
  <si>
    <t>116</t>
  </si>
  <si>
    <t>80010210</t>
  </si>
  <si>
    <t>浆</t>
  </si>
  <si>
    <t>抹灰水泥砂浆(配合比)</t>
  </si>
  <si>
    <t>中砂 1:2</t>
  </si>
  <si>
    <t>117</t>
  </si>
  <si>
    <t>80010620</t>
  </si>
  <si>
    <t>预拌水泥砂浆</t>
  </si>
  <si>
    <t>1:1</t>
  </si>
  <si>
    <t>118</t>
  </si>
  <si>
    <t>80010630</t>
  </si>
  <si>
    <t>1:2</t>
  </si>
  <si>
    <t>119</t>
  </si>
  <si>
    <t>120</t>
  </si>
  <si>
    <t>预拌水泥砂浆-地面</t>
  </si>
  <si>
    <t>121</t>
  </si>
  <si>
    <t>80010640</t>
  </si>
  <si>
    <t>1:2.5</t>
  </si>
  <si>
    <t>122</t>
  </si>
  <si>
    <t>预拌水泥砂浆-屋面地面</t>
  </si>
  <si>
    <t>123</t>
  </si>
  <si>
    <t>80010650</t>
  </si>
  <si>
    <t>1:3</t>
  </si>
  <si>
    <t>124</t>
  </si>
  <si>
    <t>125</t>
  </si>
  <si>
    <t>126</t>
  </si>
  <si>
    <t>80010670</t>
  </si>
  <si>
    <t>M5.0</t>
  </si>
  <si>
    <t>127</t>
  </si>
  <si>
    <t>128</t>
  </si>
  <si>
    <t>80010680</t>
  </si>
  <si>
    <t>M7.5</t>
  </si>
  <si>
    <t>129</t>
  </si>
  <si>
    <t>80030290</t>
  </si>
  <si>
    <t>炉(矿)渣</t>
  </si>
  <si>
    <t>130</t>
  </si>
  <si>
    <t>131</t>
  </si>
  <si>
    <t>80050490</t>
  </si>
  <si>
    <t>预拌水泥石灰砂浆</t>
  </si>
  <si>
    <t>132</t>
  </si>
  <si>
    <t>80050500</t>
  </si>
  <si>
    <t>133</t>
  </si>
  <si>
    <t>134</t>
  </si>
  <si>
    <t>80050530</t>
  </si>
  <si>
    <t>1:1:6</t>
  </si>
  <si>
    <t>135</t>
  </si>
  <si>
    <t>预拌水泥砂浆-抹灰</t>
  </si>
  <si>
    <t>136</t>
  </si>
  <si>
    <t>80050540</t>
  </si>
  <si>
    <t>1:2:8</t>
  </si>
  <si>
    <t>137</t>
  </si>
  <si>
    <t>8005903</t>
  </si>
  <si>
    <t>商浆</t>
  </si>
  <si>
    <t>湿拌砌筑砂浆</t>
  </si>
  <si>
    <t>砌筑灰缝≥5mm M10</t>
  </si>
  <si>
    <t>138</t>
  </si>
  <si>
    <t>8005908</t>
  </si>
  <si>
    <t>湿拌抹灰砂浆</t>
  </si>
  <si>
    <t>一次抹灰厚度≥5mm M15</t>
  </si>
  <si>
    <t>139</t>
  </si>
  <si>
    <t>8005909</t>
  </si>
  <si>
    <t>一次抹灰厚度≥5mm M20</t>
  </si>
  <si>
    <t>140</t>
  </si>
  <si>
    <t>8005911</t>
  </si>
  <si>
    <t>湿拌地面砂浆</t>
  </si>
  <si>
    <t>地面普通找平 M20</t>
  </si>
  <si>
    <t>141</t>
  </si>
  <si>
    <t>80070180</t>
  </si>
  <si>
    <t>聚合物抗裂砂浆</t>
  </si>
  <si>
    <t>142</t>
  </si>
  <si>
    <t>80090205</t>
  </si>
  <si>
    <t>膨胀玻化微珠保温浆料</t>
  </si>
  <si>
    <t>143</t>
  </si>
  <si>
    <t>80090395</t>
  </si>
  <si>
    <t>干混砌筑砂浆</t>
  </si>
  <si>
    <t>M20</t>
  </si>
  <si>
    <t>144</t>
  </si>
  <si>
    <t>80090425</t>
  </si>
  <si>
    <t>干混抹灰砂浆</t>
  </si>
  <si>
    <t>M5</t>
  </si>
  <si>
    <t>145</t>
  </si>
  <si>
    <t>80110180</t>
  </si>
  <si>
    <t>配比</t>
  </si>
  <si>
    <t>水泥膏(配合比)</t>
  </si>
  <si>
    <t>146</t>
  </si>
  <si>
    <t>80210180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</si>
  <si>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</si>
  <si>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</si>
  <si>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</si>
  <si>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</si>
  <si>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</si>
  <si>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</si>
  <si>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</si>
  <si>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</si>
  <si>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</si>
  <si>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</si>
  <si>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</si>
  <si>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</si>
  <si>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</si>
  <si>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</si>
  <si>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</si>
  <si>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</si>
  <si>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80210674</t>
  </si>
  <si>
    <t>163</t>
  </si>
  <si>
    <t>8021902</t>
  </si>
  <si>
    <t>商砼</t>
  </si>
  <si>
    <t>164</t>
  </si>
  <si>
    <t>8021903</t>
  </si>
  <si>
    <t>165</t>
  </si>
  <si>
    <t>8021904</t>
  </si>
  <si>
    <t>166</t>
  </si>
  <si>
    <t>8021905</t>
  </si>
  <si>
    <t>167</t>
  </si>
  <si>
    <t>8021906</t>
  </si>
  <si>
    <t>168</t>
  </si>
  <si>
    <t>8021908</t>
  </si>
  <si>
    <t>169</t>
  </si>
  <si>
    <t>8021914</t>
  </si>
  <si>
    <t>170</t>
  </si>
  <si>
    <t>8021915</t>
  </si>
  <si>
    <t>171</t>
  </si>
  <si>
    <t>8021924</t>
  </si>
  <si>
    <t>172</t>
  </si>
  <si>
    <t>80230030</t>
  </si>
  <si>
    <t>陶粒混凝土</t>
  </si>
  <si>
    <t>C25</t>
  </si>
  <si>
    <t>173</t>
  </si>
  <si>
    <t>80230060</t>
  </si>
  <si>
    <t>C3.5</t>
  </si>
  <si>
    <t>174</t>
  </si>
  <si>
    <t>175</t>
  </si>
  <si>
    <t>80230090</t>
  </si>
  <si>
    <t>176</t>
  </si>
  <si>
    <t>177</t>
  </si>
  <si>
    <t>990101015</t>
  </si>
  <si>
    <t>履带式推土机</t>
  </si>
  <si>
    <t>功率75(kW)</t>
  </si>
  <si>
    <t>台班</t>
  </si>
  <si>
    <t>178</t>
  </si>
  <si>
    <t>179</t>
  </si>
  <si>
    <t>990106030</t>
  </si>
  <si>
    <t>履带式单斗液压挖掘机</t>
  </si>
  <si>
    <t>斗容量1(m3)</t>
  </si>
  <si>
    <t>180</t>
  </si>
  <si>
    <t>181</t>
  </si>
  <si>
    <t>990123010</t>
  </si>
  <si>
    <t>电动夯实机</t>
  </si>
  <si>
    <t>夯击能量250(N·m)</t>
  </si>
  <si>
    <t>182</t>
  </si>
  <si>
    <t>990304036</t>
  </si>
  <si>
    <t>汽车式起重机</t>
  </si>
  <si>
    <t>提升质量40(t)</t>
  </si>
  <si>
    <t>183</t>
  </si>
  <si>
    <t>990402040</t>
  </si>
  <si>
    <t>自卸汽车</t>
  </si>
  <si>
    <t>装载质量15(t)</t>
  </si>
  <si>
    <t>184</t>
  </si>
  <si>
    <t>185</t>
  </si>
  <si>
    <t>990409040</t>
  </si>
  <si>
    <t>洒水车</t>
  </si>
  <si>
    <t>罐容量8000(L)</t>
  </si>
  <si>
    <t>186</t>
  </si>
  <si>
    <t>990504020</t>
  </si>
  <si>
    <t>电动双筒慢速卷扬机</t>
  </si>
  <si>
    <t>牵引力50(kN)</t>
  </si>
  <si>
    <t>187</t>
  </si>
  <si>
    <t>990605060</t>
  </si>
  <si>
    <t>混凝土振捣器</t>
  </si>
  <si>
    <t>(插入式)</t>
  </si>
  <si>
    <t>188</t>
  </si>
  <si>
    <t>189</t>
  </si>
  <si>
    <t>990605065</t>
  </si>
  <si>
    <t>(平板式)</t>
  </si>
  <si>
    <t>190</t>
  </si>
  <si>
    <t>191</t>
  </si>
  <si>
    <t>990607030</t>
  </si>
  <si>
    <t>混凝土输送泵车</t>
  </si>
  <si>
    <t>输送量90(m3/h)</t>
  </si>
  <si>
    <t>192</t>
  </si>
  <si>
    <t>193</t>
  </si>
  <si>
    <t>194</t>
  </si>
  <si>
    <t>990610010</t>
  </si>
  <si>
    <t>灰浆搅拌机</t>
  </si>
  <si>
    <t>拌筒容量200(L)</t>
  </si>
  <si>
    <t>195</t>
  </si>
  <si>
    <t>990610020</t>
  </si>
  <si>
    <t>拌筒容量400(L)</t>
  </si>
  <si>
    <t>196</t>
  </si>
  <si>
    <t>990610035</t>
  </si>
  <si>
    <t>滚筒式混凝土搅拌机</t>
  </si>
  <si>
    <t>出料容量400(L)</t>
  </si>
  <si>
    <t>197</t>
  </si>
  <si>
    <t>990701015</t>
  </si>
  <si>
    <t>钢筋调直机</t>
  </si>
  <si>
    <t>直径40(mm)</t>
  </si>
  <si>
    <t>198</t>
  </si>
  <si>
    <t>990702010</t>
  </si>
  <si>
    <t>钢筋切断机</t>
  </si>
  <si>
    <t>199</t>
  </si>
  <si>
    <t>990703010</t>
  </si>
  <si>
    <t>钢筋弯曲机</t>
  </si>
  <si>
    <t>200</t>
  </si>
  <si>
    <t>990730010</t>
  </si>
  <si>
    <t>锥型螺纹车丝机</t>
  </si>
  <si>
    <t>直径45(mm)</t>
  </si>
  <si>
    <t>201</t>
  </si>
  <si>
    <t>990732035</t>
  </si>
  <si>
    <t>剪板机</t>
  </si>
  <si>
    <t>厚度×宽度20×2500(mm)</t>
  </si>
  <si>
    <t>202</t>
  </si>
  <si>
    <t>990772010</t>
  </si>
  <si>
    <t>岩石切割机</t>
  </si>
  <si>
    <t>功率3(kW)</t>
  </si>
  <si>
    <t>203</t>
  </si>
  <si>
    <t>990901010</t>
  </si>
  <si>
    <t>交流弧焊机</t>
  </si>
  <si>
    <t>容量21(kV·A)</t>
  </si>
  <si>
    <t>204</t>
  </si>
  <si>
    <t>205</t>
  </si>
  <si>
    <t>990901015</t>
  </si>
  <si>
    <t>容量30(kV·A)</t>
  </si>
  <si>
    <t>206</t>
  </si>
  <si>
    <t>990910030</t>
  </si>
  <si>
    <t>对焊机</t>
  </si>
  <si>
    <t>容量75(kV·A)</t>
  </si>
  <si>
    <t>207</t>
  </si>
  <si>
    <t>990913015</t>
  </si>
  <si>
    <t>二氧化碳气体保护焊机</t>
  </si>
  <si>
    <t>电流450(A)</t>
  </si>
  <si>
    <t>208</t>
  </si>
  <si>
    <t>990916010</t>
  </si>
  <si>
    <t>电渣焊机</t>
  </si>
  <si>
    <t>电流1000(A)</t>
  </si>
  <si>
    <t>209</t>
  </si>
  <si>
    <t>991215210</t>
  </si>
  <si>
    <t>绿篱修剪机</t>
  </si>
  <si>
    <t>210</t>
  </si>
  <si>
    <t>211</t>
  </si>
  <si>
    <t>991215230</t>
  </si>
  <si>
    <t>杀虫车</t>
  </si>
  <si>
    <t>装载质量1.5(t)</t>
  </si>
  <si>
    <t>212</t>
  </si>
  <si>
    <t>213</t>
  </si>
  <si>
    <t>99450630</t>
  </si>
  <si>
    <t>折旧费</t>
  </si>
  <si>
    <t>214</t>
  </si>
  <si>
    <t>99450640</t>
  </si>
  <si>
    <t>检修费</t>
  </si>
  <si>
    <t>215</t>
  </si>
  <si>
    <t>大修理费</t>
  </si>
  <si>
    <t>216</t>
  </si>
  <si>
    <t>99450650</t>
  </si>
  <si>
    <t>维护费</t>
  </si>
  <si>
    <t>217</t>
  </si>
  <si>
    <t>经常修理费</t>
  </si>
  <si>
    <t>218</t>
  </si>
  <si>
    <t>99450660</t>
  </si>
  <si>
    <t>安拆费</t>
  </si>
  <si>
    <t>219</t>
  </si>
  <si>
    <t>安拆费及场外运输费</t>
  </si>
  <si>
    <t>220</t>
  </si>
  <si>
    <t>99450670</t>
  </si>
  <si>
    <t>(机械用)国Ⅲ93#</t>
  </si>
  <si>
    <t>221</t>
  </si>
  <si>
    <t>99450680</t>
  </si>
  <si>
    <t>柴油</t>
  </si>
  <si>
    <t>(机械用)0#</t>
  </si>
  <si>
    <t>222</t>
  </si>
  <si>
    <t>223</t>
  </si>
  <si>
    <t>224</t>
  </si>
  <si>
    <t>99450700</t>
  </si>
  <si>
    <t>电</t>
  </si>
  <si>
    <t>(机械用)</t>
  </si>
  <si>
    <t>kW·h</t>
  </si>
  <si>
    <t>225</t>
  </si>
  <si>
    <t>226</t>
  </si>
  <si>
    <t>99450760</t>
  </si>
  <si>
    <t>其他材料费</t>
  </si>
  <si>
    <t>227</t>
  </si>
  <si>
    <t>99918004</t>
  </si>
  <si>
    <t>机械降效</t>
  </si>
  <si>
    <t>228</t>
  </si>
  <si>
    <t>CLFTZ</t>
  </si>
  <si>
    <t>材料费调整</t>
  </si>
  <si>
    <t>229</t>
  </si>
  <si>
    <t>GLF</t>
  </si>
  <si>
    <t>管</t>
  </si>
  <si>
    <t>管理费</t>
  </si>
  <si>
    <t>230</t>
  </si>
  <si>
    <t>GLFTZ</t>
  </si>
  <si>
    <t>管理费调整</t>
  </si>
  <si>
    <t>231</t>
  </si>
  <si>
    <t>JXFTZ</t>
  </si>
  <si>
    <t>机械费调整</t>
  </si>
  <si>
    <t>232</t>
  </si>
  <si>
    <t>RGFTZ</t>
  </si>
  <si>
    <t>人工费调整</t>
  </si>
  <si>
    <t>6</t>
  </si>
  <si>
    <t>7</t>
  </si>
  <si>
    <t>01010080</t>
  </si>
  <si>
    <t>冷拉热轧圆盘条</t>
  </si>
  <si>
    <t>φ4</t>
  </si>
  <si>
    <t>15</t>
  </si>
  <si>
    <t>01030035</t>
  </si>
  <si>
    <t>φ1.2~2.5</t>
  </si>
  <si>
    <t>16</t>
  </si>
  <si>
    <t>01030055</t>
  </si>
  <si>
    <t>φ2.5~4.0</t>
  </si>
  <si>
    <t>01090023</t>
  </si>
  <si>
    <t>01130001</t>
  </si>
  <si>
    <t>扁钢</t>
  </si>
  <si>
    <t>01210001</t>
  </si>
  <si>
    <t>角钢</t>
  </si>
  <si>
    <t>01210050</t>
  </si>
  <si>
    <t>钢骨架</t>
  </si>
  <si>
    <t>01290160</t>
  </si>
  <si>
    <t>6~7</t>
  </si>
  <si>
    <t>01490020</t>
  </si>
  <si>
    <t>电化角铝</t>
  </si>
  <si>
    <t>25.4×2</t>
  </si>
  <si>
    <t>01510010</t>
  </si>
  <si>
    <t>01610020</t>
  </si>
  <si>
    <t>钨棒</t>
  </si>
  <si>
    <t>02010030</t>
  </si>
  <si>
    <t>PVC地胶板</t>
  </si>
  <si>
    <t>02290030</t>
  </si>
  <si>
    <t>麻袋</t>
  </si>
  <si>
    <t>03010060</t>
  </si>
  <si>
    <t>抽芯铝铆钉</t>
  </si>
  <si>
    <t>十个</t>
  </si>
  <si>
    <t>03010126</t>
  </si>
  <si>
    <t>自攻螺钉</t>
  </si>
  <si>
    <t>M3×10</t>
  </si>
  <si>
    <t>03010129</t>
  </si>
  <si>
    <t>M4×30</t>
  </si>
  <si>
    <t>03010130</t>
  </si>
  <si>
    <t>M5×25</t>
  </si>
  <si>
    <t>03010138</t>
  </si>
  <si>
    <t>M16</t>
  </si>
  <si>
    <t>03010215</t>
  </si>
  <si>
    <t>木螺钉</t>
  </si>
  <si>
    <t>M3.5×22~25</t>
  </si>
  <si>
    <t>03010250</t>
  </si>
  <si>
    <t>M6×100</t>
  </si>
  <si>
    <t>03010280</t>
  </si>
  <si>
    <t>盘头螺钉</t>
  </si>
  <si>
    <t>M6×35</t>
  </si>
  <si>
    <t>03010320</t>
  </si>
  <si>
    <t>螺母</t>
  </si>
  <si>
    <t>03011315</t>
  </si>
  <si>
    <t>高强螺栓</t>
  </si>
  <si>
    <t>03011455</t>
  </si>
  <si>
    <t>镀锌六角螺栓</t>
  </si>
  <si>
    <t>M8×25</t>
  </si>
  <si>
    <t>03013151</t>
  </si>
  <si>
    <t>M8×80</t>
  </si>
  <si>
    <t>03013171</t>
  </si>
  <si>
    <t>M10×110</t>
  </si>
  <si>
    <t>03016191</t>
  </si>
  <si>
    <t>专用螺母垫圈</t>
  </si>
  <si>
    <t>Q235 3#</t>
  </si>
  <si>
    <t>块</t>
  </si>
  <si>
    <t>03019001</t>
  </si>
  <si>
    <t>03019011</t>
  </si>
  <si>
    <t>30~45</t>
  </si>
  <si>
    <t>03019031</t>
  </si>
  <si>
    <t>射钉</t>
  </si>
  <si>
    <t>03019041</t>
  </si>
  <si>
    <t>枪钉</t>
  </si>
  <si>
    <t>盒</t>
  </si>
  <si>
    <t>03031051</t>
  </si>
  <si>
    <t>铝合金窗轨</t>
  </si>
  <si>
    <t>L=1000</t>
  </si>
  <si>
    <t>03134001</t>
  </si>
  <si>
    <t>木砂纸</t>
  </si>
  <si>
    <t>张</t>
  </si>
  <si>
    <t>03134011</t>
  </si>
  <si>
    <t>水砂纸</t>
  </si>
  <si>
    <t>03136071</t>
  </si>
  <si>
    <t>不锈钢焊丝</t>
  </si>
  <si>
    <t>03139121</t>
  </si>
  <si>
    <t>合金钢钻头</t>
  </si>
  <si>
    <t>03210115</t>
  </si>
  <si>
    <t>钢板网</t>
  </si>
  <si>
    <t>0.8</t>
  </si>
  <si>
    <t>03210295</t>
  </si>
  <si>
    <t>不锈钢法兰座(装饰用)</t>
  </si>
  <si>
    <t>φ59</t>
  </si>
  <si>
    <t>03213121</t>
  </si>
  <si>
    <t>镀锌铁件</t>
  </si>
  <si>
    <t>03214011</t>
  </si>
  <si>
    <t>铝角码</t>
  </si>
  <si>
    <t>只</t>
  </si>
  <si>
    <t>03214026</t>
  </si>
  <si>
    <t>镀锌角码</t>
  </si>
  <si>
    <t>80×150×8</t>
  </si>
  <si>
    <t>04010045</t>
  </si>
  <si>
    <t>白色硅酸盐水泥</t>
  </si>
  <si>
    <t>32.5</t>
  </si>
  <si>
    <t>04090105</t>
  </si>
  <si>
    <t>羧甲基纤维素</t>
  </si>
  <si>
    <t>04090160</t>
  </si>
  <si>
    <t>石膏粉</t>
  </si>
  <si>
    <t>05030140</t>
  </si>
  <si>
    <t>杉木枋</t>
  </si>
  <si>
    <t>05030180</t>
  </si>
  <si>
    <t>松木板</t>
  </si>
  <si>
    <t>05030250</t>
  </si>
  <si>
    <t>硬木枋</t>
  </si>
  <si>
    <t>05030370</t>
  </si>
  <si>
    <t>松杂直边板</t>
  </si>
  <si>
    <t>05050070</t>
  </si>
  <si>
    <t>胶合板</t>
  </si>
  <si>
    <t>2440×1220×5</t>
  </si>
  <si>
    <t>05050080</t>
  </si>
  <si>
    <t>2440×1220×9</t>
  </si>
  <si>
    <t>05050110</t>
  </si>
  <si>
    <t>9.5厚纸面石膏板</t>
  </si>
  <si>
    <t>06550040</t>
  </si>
  <si>
    <t>玻璃镜</t>
  </si>
  <si>
    <t>07010001</t>
  </si>
  <si>
    <t>釉面砖</t>
  </si>
  <si>
    <t>100×200</t>
  </si>
  <si>
    <t>07010023</t>
  </si>
  <si>
    <t>水池墙砖-瓷砖</t>
  </si>
  <si>
    <t>380×265</t>
  </si>
  <si>
    <t>300*600</t>
  </si>
  <si>
    <t>07010025</t>
  </si>
  <si>
    <t>300*450</t>
  </si>
  <si>
    <t>墙面砖</t>
  </si>
  <si>
    <t>07050010</t>
  </si>
  <si>
    <t>白色瓷砖</t>
  </si>
  <si>
    <t>300×300</t>
  </si>
  <si>
    <t>07050020</t>
  </si>
  <si>
    <t>防滑砖</t>
  </si>
  <si>
    <t>400×400</t>
  </si>
  <si>
    <t>07050030</t>
  </si>
  <si>
    <t>瓷质抛光砖</t>
  </si>
  <si>
    <t>600×600</t>
  </si>
  <si>
    <t>07050050</t>
  </si>
  <si>
    <t>800*800</t>
  </si>
  <si>
    <t>07050060</t>
  </si>
  <si>
    <t>瓷质梯级砖</t>
  </si>
  <si>
    <t>300×280</t>
  </si>
  <si>
    <t>07050070</t>
  </si>
  <si>
    <t>07050080</t>
  </si>
  <si>
    <t>300×150</t>
  </si>
  <si>
    <t>07130020</t>
  </si>
  <si>
    <t>实木拼花地板</t>
  </si>
  <si>
    <t>平口</t>
  </si>
  <si>
    <t>07250001</t>
  </si>
  <si>
    <t>木质活动地板</t>
  </si>
  <si>
    <t>08000040</t>
  </si>
  <si>
    <t>石板材</t>
  </si>
  <si>
    <t>成品</t>
  </si>
  <si>
    <t>08030080</t>
  </si>
  <si>
    <t>30厚烧面黄金麻</t>
  </si>
  <si>
    <t>09010001</t>
  </si>
  <si>
    <t>石膏板</t>
  </si>
  <si>
    <t>09050010</t>
  </si>
  <si>
    <t>铝方通格栅</t>
  </si>
  <si>
    <t>09050030</t>
  </si>
  <si>
    <t>铝合金穿孔板</t>
  </si>
  <si>
    <t>09050050</t>
  </si>
  <si>
    <t>铝合金方板</t>
  </si>
  <si>
    <t>400*400</t>
  </si>
  <si>
    <t>09050170</t>
  </si>
  <si>
    <t>铝扣板</t>
  </si>
  <si>
    <t>09050250</t>
  </si>
  <si>
    <t>铝单板</t>
  </si>
  <si>
    <t>2.0</t>
  </si>
  <si>
    <t>09130001</t>
  </si>
  <si>
    <t>1.0厚470型铝镁锰屋面板</t>
  </si>
  <si>
    <t>异型</t>
  </si>
  <si>
    <t>09130010</t>
  </si>
  <si>
    <t>铝条缝吸音板</t>
  </si>
  <si>
    <t>09370001</t>
  </si>
  <si>
    <t>铝合金长方格状吊顶</t>
  </si>
  <si>
    <t>木纹色铝方通长方格状吊顶</t>
  </si>
  <si>
    <t>09390060</t>
  </si>
  <si>
    <t>浴厕隔断</t>
  </si>
  <si>
    <t>10010030</t>
  </si>
  <si>
    <t>轻钢小龙骨</t>
  </si>
  <si>
    <t>h19</t>
  </si>
  <si>
    <t>10010040</t>
  </si>
  <si>
    <t>轻钢中龙骨</t>
  </si>
  <si>
    <t>10010050</t>
  </si>
  <si>
    <t>轻钢大龙骨</t>
  </si>
  <si>
    <t>h=45</t>
  </si>
  <si>
    <t>10010070</t>
  </si>
  <si>
    <t>镀锌轻钢龙骨</t>
  </si>
  <si>
    <t>75×40</t>
  </si>
  <si>
    <t>10010080</t>
  </si>
  <si>
    <t>75×50</t>
  </si>
  <si>
    <t>10030010</t>
  </si>
  <si>
    <t>铝合金小龙骨</t>
  </si>
  <si>
    <t>h=22</t>
  </si>
  <si>
    <t>10030030</t>
  </si>
  <si>
    <t>铝合金中龙骨</t>
  </si>
  <si>
    <t>h=35</t>
  </si>
  <si>
    <t>10030040</t>
  </si>
  <si>
    <t>h=45(T型)</t>
  </si>
  <si>
    <t>10030080</t>
  </si>
  <si>
    <t>铝合金边龙骨</t>
  </si>
  <si>
    <t>10130020</t>
  </si>
  <si>
    <t>轻钢小龙骨横撑</t>
  </si>
  <si>
    <t>h=19</t>
  </si>
  <si>
    <t>10130030</t>
  </si>
  <si>
    <t>轻钢中龙骨横撑</t>
  </si>
  <si>
    <t>12010310</t>
  </si>
  <si>
    <t>装饰木条</t>
  </si>
  <si>
    <t>16×19</t>
  </si>
  <si>
    <t>12030090</t>
  </si>
  <si>
    <t>1.5厚黑钢</t>
  </si>
  <si>
    <t>12030100</t>
  </si>
  <si>
    <t>铝合金槽线</t>
  </si>
  <si>
    <t>38×18×1.9</t>
  </si>
  <si>
    <t>12030130</t>
  </si>
  <si>
    <t>铝合金收口条</t>
  </si>
  <si>
    <t>150×3</t>
  </si>
  <si>
    <t>12230020</t>
  </si>
  <si>
    <t>不锈钢扶手</t>
  </si>
  <si>
    <t>φ75</t>
  </si>
  <si>
    <t>13010050</t>
  </si>
  <si>
    <t>醇酸清漆</t>
  </si>
  <si>
    <t>13010150</t>
  </si>
  <si>
    <t>酚醛清漆</t>
  </si>
  <si>
    <t>13010170</t>
  </si>
  <si>
    <t>红丹漆</t>
  </si>
  <si>
    <t>13030120</t>
  </si>
  <si>
    <t>无机涂料</t>
  </si>
  <si>
    <t>13030275</t>
  </si>
  <si>
    <t>环氧防滑涂层</t>
  </si>
  <si>
    <t>13030450</t>
  </si>
  <si>
    <t>内墙乳胶漆</t>
  </si>
  <si>
    <t>底漆</t>
  </si>
  <si>
    <t>13030460</t>
  </si>
  <si>
    <t>面漆</t>
  </si>
  <si>
    <t>13030473</t>
  </si>
  <si>
    <t>陶晶石漆</t>
  </si>
  <si>
    <t>13030475</t>
  </si>
  <si>
    <t>陶晶石面漆</t>
  </si>
  <si>
    <t>13030490</t>
  </si>
  <si>
    <t>腻子粉</t>
  </si>
  <si>
    <t>成品(防水型)</t>
  </si>
  <si>
    <t>13050170</t>
  </si>
  <si>
    <t>聚合物水泥防水涂料</t>
  </si>
  <si>
    <t>JS-II</t>
  </si>
  <si>
    <t>13050440</t>
  </si>
  <si>
    <t>酚醛红丹防锈漆</t>
  </si>
  <si>
    <t>13050520</t>
  </si>
  <si>
    <t>橡胶沥青防水涂料</t>
  </si>
  <si>
    <t>溶剂型</t>
  </si>
  <si>
    <t>13330033</t>
  </si>
  <si>
    <t>1.5厚自粘橡胶沥青卷材</t>
  </si>
  <si>
    <t>233</t>
  </si>
  <si>
    <t>234</t>
  </si>
  <si>
    <t>13350260</t>
  </si>
  <si>
    <t>腻子膏</t>
  </si>
  <si>
    <t>防水型</t>
  </si>
  <si>
    <t>235</t>
  </si>
  <si>
    <t>236</t>
  </si>
  <si>
    <t>13350270</t>
  </si>
  <si>
    <t>一般型</t>
  </si>
  <si>
    <t>237</t>
  </si>
  <si>
    <t>13410040</t>
  </si>
  <si>
    <t>环氧加填料</t>
  </si>
  <si>
    <t>238</t>
  </si>
  <si>
    <t>14010001</t>
  </si>
  <si>
    <t>防腐油</t>
  </si>
  <si>
    <t>239</t>
  </si>
  <si>
    <t>240</t>
  </si>
  <si>
    <t>14030020</t>
  </si>
  <si>
    <t>灯用煤油</t>
  </si>
  <si>
    <t>241</t>
  </si>
  <si>
    <t>242</t>
  </si>
  <si>
    <t>243</t>
  </si>
  <si>
    <t>244</t>
  </si>
  <si>
    <t>14090070</t>
  </si>
  <si>
    <t>石蜡</t>
  </si>
  <si>
    <t>245</t>
  </si>
  <si>
    <t>14210050</t>
  </si>
  <si>
    <t>环氧树脂</t>
  </si>
  <si>
    <t>246</t>
  </si>
  <si>
    <t>14230030</t>
  </si>
  <si>
    <t>大白粉</t>
  </si>
  <si>
    <t>247</t>
  </si>
  <si>
    <t>248</t>
  </si>
  <si>
    <t>249</t>
  </si>
  <si>
    <t>14310050</t>
  </si>
  <si>
    <t>草酸</t>
  </si>
  <si>
    <t>250</t>
  </si>
  <si>
    <t>14310110</t>
  </si>
  <si>
    <t>氟化钠</t>
  </si>
  <si>
    <t>251</t>
  </si>
  <si>
    <t>14350140</t>
  </si>
  <si>
    <t>醇酸漆稀释剂</t>
  </si>
  <si>
    <t>X6</t>
  </si>
  <si>
    <t>252</t>
  </si>
  <si>
    <t>253</t>
  </si>
  <si>
    <t>254</t>
  </si>
  <si>
    <t>255</t>
  </si>
  <si>
    <t>256</t>
  </si>
  <si>
    <t>257</t>
  </si>
  <si>
    <t>14350560</t>
  </si>
  <si>
    <t>石材保护液</t>
  </si>
  <si>
    <t>258</t>
  </si>
  <si>
    <t>14350570</t>
  </si>
  <si>
    <t>石材养护液</t>
  </si>
  <si>
    <t>259</t>
  </si>
  <si>
    <t>14350830</t>
  </si>
  <si>
    <t>改性沥青卷材基层处理剂</t>
  </si>
  <si>
    <t>水性</t>
  </si>
  <si>
    <t>260</t>
  </si>
  <si>
    <t>14390060</t>
  </si>
  <si>
    <t>氩气</t>
  </si>
  <si>
    <t>261</t>
  </si>
  <si>
    <t>262</t>
  </si>
  <si>
    <t>263</t>
  </si>
  <si>
    <t>14410060</t>
  </si>
  <si>
    <t>903胶</t>
  </si>
  <si>
    <t>264</t>
  </si>
  <si>
    <t>265</t>
  </si>
  <si>
    <t>14410120</t>
  </si>
  <si>
    <t>玻璃胶</t>
  </si>
  <si>
    <t>L</t>
  </si>
  <si>
    <t>266</t>
  </si>
  <si>
    <t>267</t>
  </si>
  <si>
    <t>14410210</t>
  </si>
  <si>
    <t>硅酮结构胶</t>
  </si>
  <si>
    <t>双组份</t>
  </si>
  <si>
    <t>268</t>
  </si>
  <si>
    <t>14410450</t>
  </si>
  <si>
    <t>耐候胶</t>
  </si>
  <si>
    <t>269</t>
  </si>
  <si>
    <t>14410500</t>
  </si>
  <si>
    <t>乳液</t>
  </si>
  <si>
    <t>270</t>
  </si>
  <si>
    <t>271</t>
  </si>
  <si>
    <t>14410560</t>
  </si>
  <si>
    <t>塑料粘结剂</t>
  </si>
  <si>
    <t>272</t>
  </si>
  <si>
    <t>273</t>
  </si>
  <si>
    <t>14410580</t>
  </si>
  <si>
    <t>万能胶</t>
  </si>
  <si>
    <t>1kg/瓶</t>
  </si>
  <si>
    <t>274</t>
  </si>
  <si>
    <t>14410600</t>
  </si>
  <si>
    <t>胶粘剂</t>
  </si>
  <si>
    <t>275</t>
  </si>
  <si>
    <t>276</t>
  </si>
  <si>
    <t>277</t>
  </si>
  <si>
    <t>14410710</t>
  </si>
  <si>
    <t>粉状型建筑胶粘剂</t>
  </si>
  <si>
    <t>278</t>
  </si>
  <si>
    <t>279</t>
  </si>
  <si>
    <t>280</t>
  </si>
  <si>
    <t>14430180</t>
  </si>
  <si>
    <t>双面强力弹性胶带</t>
  </si>
  <si>
    <t>宽18</t>
  </si>
  <si>
    <t>281</t>
  </si>
  <si>
    <t>282</t>
  </si>
  <si>
    <t>283</t>
  </si>
  <si>
    <t>284</t>
  </si>
  <si>
    <t>285</t>
  </si>
  <si>
    <t>286</t>
  </si>
  <si>
    <t>287</t>
  </si>
  <si>
    <t>15130055</t>
  </si>
  <si>
    <t>聚乙烯塑料泡沫垫</t>
  </si>
  <si>
    <t>288</t>
  </si>
  <si>
    <t>289</t>
  </si>
  <si>
    <t>290</t>
  </si>
  <si>
    <t>291</t>
  </si>
  <si>
    <t>292</t>
  </si>
  <si>
    <t>293</t>
  </si>
  <si>
    <t>15550160</t>
  </si>
  <si>
    <t>玻璃纤维网</t>
  </si>
  <si>
    <t>294</t>
  </si>
  <si>
    <t>295</t>
  </si>
  <si>
    <t>17010160</t>
  </si>
  <si>
    <t>碳钢管</t>
  </si>
  <si>
    <t>D50</t>
  </si>
  <si>
    <t>296</t>
  </si>
  <si>
    <t>17050050</t>
  </si>
  <si>
    <t>不锈钢管</t>
  </si>
  <si>
    <t>D32</t>
  </si>
  <si>
    <t>297</t>
  </si>
  <si>
    <t>17090020</t>
  </si>
  <si>
    <t>方钢管</t>
  </si>
  <si>
    <t>25×25×2.5</t>
  </si>
  <si>
    <t>298</t>
  </si>
  <si>
    <t>299</t>
  </si>
  <si>
    <t>300</t>
  </si>
  <si>
    <t>301</t>
  </si>
  <si>
    <t>302</t>
  </si>
  <si>
    <t>303</t>
  </si>
  <si>
    <t>20010020</t>
  </si>
  <si>
    <t>镀锌法兰</t>
  </si>
  <si>
    <t>DN50</t>
  </si>
  <si>
    <t>副</t>
  </si>
  <si>
    <t>304</t>
  </si>
  <si>
    <t>305</t>
  </si>
  <si>
    <t>27150003</t>
  </si>
  <si>
    <t>瓷板</t>
  </si>
  <si>
    <t>306</t>
  </si>
  <si>
    <t>31190010</t>
  </si>
  <si>
    <t>美纹纸</t>
  </si>
  <si>
    <t>307</t>
  </si>
  <si>
    <t>308</t>
  </si>
  <si>
    <t>309</t>
  </si>
  <si>
    <t>310</t>
  </si>
  <si>
    <t>311</t>
  </si>
  <si>
    <t>33010030</t>
  </si>
  <si>
    <t>镀锌钢板横梁</t>
  </si>
  <si>
    <t>根</t>
  </si>
  <si>
    <t>312</t>
  </si>
  <si>
    <t>33050030</t>
  </si>
  <si>
    <t>支架</t>
  </si>
  <si>
    <t>铸铁</t>
  </si>
  <si>
    <t>313</t>
  </si>
  <si>
    <t>34050010</t>
  </si>
  <si>
    <t>聚乙烯泡沫塑料垫</t>
  </si>
  <si>
    <t>314</t>
  </si>
  <si>
    <t>34090010</t>
  </si>
  <si>
    <t>白棉纱</t>
  </si>
  <si>
    <t>315</t>
  </si>
  <si>
    <t>316</t>
  </si>
  <si>
    <t>317</t>
  </si>
  <si>
    <t>34090170</t>
  </si>
  <si>
    <t>泡沫条</t>
  </si>
  <si>
    <t>φ18</t>
  </si>
  <si>
    <t>318</t>
  </si>
  <si>
    <t>319</t>
  </si>
  <si>
    <t>320</t>
  </si>
  <si>
    <t>321</t>
  </si>
  <si>
    <t>35030020</t>
  </si>
  <si>
    <t>脚手架接驳管</t>
  </si>
  <si>
    <t>φ43×350</t>
  </si>
  <si>
    <t>支</t>
  </si>
  <si>
    <t>322</t>
  </si>
  <si>
    <t>35030030</t>
  </si>
  <si>
    <t>脚手架钢管底座</t>
  </si>
  <si>
    <t>323</t>
  </si>
  <si>
    <t>35030050</t>
  </si>
  <si>
    <t>脚手架钢管</t>
  </si>
  <si>
    <t>φ51×3.5</t>
  </si>
  <si>
    <t>324</t>
  </si>
  <si>
    <t>35030160</t>
  </si>
  <si>
    <t>脚手架活动扣(含螺丝)</t>
  </si>
  <si>
    <t>325</t>
  </si>
  <si>
    <t>35030170</t>
  </si>
  <si>
    <t>脚手架直角扣(含螺丝)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</si>
  <si>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</si>
  <si>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</si>
  <si>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</si>
  <si>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</si>
  <si>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</si>
  <si>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</si>
  <si>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</si>
  <si>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</si>
  <si>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</si>
  <si>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</si>
  <si>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</si>
  <si>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</si>
  <si>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1:0.5:3</t>
  </si>
  <si>
    <t>338</t>
  </si>
  <si>
    <t>339</t>
  </si>
  <si>
    <t>340</t>
  </si>
  <si>
    <t>预拌水泥砂浆地面</t>
  </si>
  <si>
    <t>341</t>
  </si>
  <si>
    <t>1:4</t>
  </si>
  <si>
    <t>342</t>
  </si>
  <si>
    <t>343</t>
  </si>
  <si>
    <t>344</t>
  </si>
  <si>
    <t>345</t>
  </si>
  <si>
    <t>346</t>
  </si>
  <si>
    <t>347</t>
  </si>
  <si>
    <t>348</t>
  </si>
  <si>
    <t>80010750</t>
  </si>
  <si>
    <t>预拌水泥防水砂浆</t>
  </si>
  <si>
    <t>349</t>
  </si>
  <si>
    <t>350</t>
  </si>
  <si>
    <t>351</t>
  </si>
  <si>
    <t>352</t>
  </si>
  <si>
    <t>353</t>
  </si>
  <si>
    <t>354</t>
  </si>
  <si>
    <t>355</t>
  </si>
  <si>
    <t>356</t>
  </si>
  <si>
    <t>预拌水泥砂浆-纤维防水砂浆</t>
  </si>
  <si>
    <t>357</t>
  </si>
  <si>
    <t>358</t>
  </si>
  <si>
    <t>预拌水泥防水砂浆-抹灰</t>
  </si>
  <si>
    <t>359</t>
  </si>
  <si>
    <t>360</t>
  </si>
  <si>
    <t>预拌水泥石灰砂浆-抹灰</t>
  </si>
  <si>
    <t>361</t>
  </si>
  <si>
    <t>纤维砂浆</t>
  </si>
  <si>
    <t>362</t>
  </si>
  <si>
    <t>363</t>
  </si>
  <si>
    <t>364</t>
  </si>
  <si>
    <t>365</t>
  </si>
  <si>
    <t>8005907</t>
  </si>
  <si>
    <t>一次抹灰厚度≥5mm M10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</si>
  <si>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</si>
  <si>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</si>
  <si>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</si>
  <si>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</si>
  <si>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</si>
  <si>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</si>
  <si>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</si>
  <si>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</si>
  <si>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</si>
  <si>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</si>
  <si>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80090435</t>
  </si>
  <si>
    <t>M10</t>
  </si>
  <si>
    <t>376</t>
  </si>
  <si>
    <t>80090445</t>
  </si>
  <si>
    <t>干混抹灰砂浆 抹灰</t>
  </si>
  <si>
    <t>377</t>
  </si>
  <si>
    <t>378</t>
  </si>
  <si>
    <t>379</t>
  </si>
  <si>
    <t>80110250</t>
  </si>
  <si>
    <t>素水泥浆(配合比)</t>
  </si>
  <si>
    <t>380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</si>
  <si>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</si>
  <si>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</si>
  <si>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</si>
  <si>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</si>
  <si>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</si>
  <si>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</si>
  <si>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</si>
  <si>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</si>
  <si>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</si>
  <si>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</si>
  <si>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</si>
  <si>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</si>
  <si>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</si>
  <si>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</si>
  <si>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</si>
  <si>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</si>
  <si>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</si>
  <si>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</si>
  <si>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</si>
  <si>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</si>
  <si>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80210675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</si>
  <si>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</si>
  <si>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</si>
  <si>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</si>
  <si>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</si>
  <si>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</si>
  <si>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</si>
  <si>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</si>
  <si>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</si>
  <si>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</si>
  <si>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</si>
  <si>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</si>
  <si>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</si>
  <si>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</si>
  <si>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</si>
  <si>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</si>
  <si>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</si>
  <si>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</si>
  <si>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</si>
  <si>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990401025</t>
  </si>
  <si>
    <t>载货汽车</t>
  </si>
  <si>
    <t>装载质量6(t)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</si>
  <si>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</si>
  <si>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</si>
  <si>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</si>
  <si>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</si>
  <si>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</si>
  <si>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</si>
  <si>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</si>
  <si>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</si>
  <si>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</si>
  <si>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</si>
  <si>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</si>
  <si>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</si>
  <si>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</si>
  <si>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</si>
  <si>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</si>
  <si>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</si>
  <si>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990617010</t>
  </si>
  <si>
    <t>混凝土抹平机</t>
  </si>
  <si>
    <t>功率5.5(kW)</t>
  </si>
  <si>
    <t>440</t>
  </si>
  <si>
    <t>441</t>
  </si>
  <si>
    <t>442</t>
  </si>
  <si>
    <t>443</t>
  </si>
  <si>
    <t>990706010</t>
  </si>
  <si>
    <t>木工圆锯机</t>
  </si>
  <si>
    <t>直径500(mm)</t>
  </si>
  <si>
    <t>444</t>
  </si>
  <si>
    <t>445</t>
  </si>
  <si>
    <t>990717010</t>
  </si>
  <si>
    <t>木工裁口机</t>
  </si>
  <si>
    <t>宽度400(mm)</t>
  </si>
  <si>
    <t>446</t>
  </si>
  <si>
    <t>447</t>
  </si>
  <si>
    <t>448</t>
  </si>
  <si>
    <t>449</t>
  </si>
  <si>
    <t>990772060</t>
  </si>
  <si>
    <t>电动切割机</t>
  </si>
  <si>
    <t>450</t>
  </si>
  <si>
    <t>990772070</t>
  </si>
  <si>
    <t>电动双头切割机</t>
  </si>
  <si>
    <t>451</t>
  </si>
  <si>
    <t>990773010</t>
  </si>
  <si>
    <t>平面磨石机</t>
  </si>
  <si>
    <t>452</t>
  </si>
  <si>
    <t>453</t>
  </si>
  <si>
    <t>454</t>
  </si>
  <si>
    <t>455</t>
  </si>
  <si>
    <t>456</t>
  </si>
  <si>
    <t>457</t>
  </si>
  <si>
    <t>990912010</t>
  </si>
  <si>
    <t>氩弧焊机</t>
  </si>
  <si>
    <t>电流500(A)</t>
  </si>
  <si>
    <t>458</t>
  </si>
  <si>
    <t>459</t>
  </si>
  <si>
    <t>460</t>
  </si>
  <si>
    <t>991003010</t>
  </si>
  <si>
    <t>电动空气压缩机</t>
  </si>
  <si>
    <t>排气量0.3(m3/min)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</si>
  <si>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</si>
  <si>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</si>
  <si>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</si>
  <si>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</si>
  <si>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</si>
  <si>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</si>
  <si>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</si>
  <si>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</si>
  <si>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</si>
  <si>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</si>
  <si>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</si>
  <si>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</si>
  <si>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</si>
  <si>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</si>
  <si>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</si>
  <si>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</si>
  <si>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</si>
  <si>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</si>
  <si>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</si>
  <si>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</si>
  <si>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</si>
  <si>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</si>
  <si>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</si>
  <si>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</si>
  <si>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</si>
  <si>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</si>
  <si>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QTRGF</t>
  </si>
  <si>
    <t>其他人工费</t>
  </si>
  <si>
    <t>487</t>
  </si>
  <si>
    <t>488</t>
  </si>
  <si>
    <t>ZCFTZ</t>
  </si>
  <si>
    <t>主材费调整</t>
  </si>
  <si>
    <t>489</t>
  </si>
  <si>
    <t>补充材料001</t>
  </si>
  <si>
    <t>固化剂地面</t>
  </si>
  <si>
    <t>01130060</t>
  </si>
  <si>
    <t>镀锌扁钢</t>
  </si>
  <si>
    <t>0121071</t>
  </si>
  <si>
    <t>01290003</t>
  </si>
  <si>
    <t>01530060</t>
  </si>
  <si>
    <t>封铅</t>
  </si>
  <si>
    <t>含铅65% 含锡35%</t>
  </si>
  <si>
    <t>02130050</t>
  </si>
  <si>
    <t>三色塑料带</t>
  </si>
  <si>
    <t>02270001</t>
  </si>
  <si>
    <t>棉纱</t>
  </si>
  <si>
    <t>02270020</t>
  </si>
  <si>
    <t>白布</t>
  </si>
  <si>
    <t>03010225</t>
  </si>
  <si>
    <t>M2~4×6~65</t>
  </si>
  <si>
    <t>03010240</t>
  </si>
  <si>
    <t>M4×65</t>
  </si>
  <si>
    <t>03011390</t>
  </si>
  <si>
    <t>铜接地端子带螺栓</t>
  </si>
  <si>
    <t>DT-6mm2</t>
  </si>
  <si>
    <t>03011430</t>
  </si>
  <si>
    <t>半圆头镀锌螺栓</t>
  </si>
  <si>
    <t>M2~5×15~50</t>
  </si>
  <si>
    <t>03011540</t>
  </si>
  <si>
    <t>2个垫圈 M10×14~70</t>
  </si>
  <si>
    <t>03011605</t>
  </si>
  <si>
    <t>2平1弹垫 M10×100以内</t>
  </si>
  <si>
    <t>03011610</t>
  </si>
  <si>
    <t>2平1弹垫 M12×100以内</t>
  </si>
  <si>
    <t>03013031</t>
  </si>
  <si>
    <t>M6</t>
  </si>
  <si>
    <t>03013041</t>
  </si>
  <si>
    <t>M8</t>
  </si>
  <si>
    <t>03013051</t>
  </si>
  <si>
    <t>03013431</t>
  </si>
  <si>
    <t>塑料胀管</t>
  </si>
  <si>
    <t>D6~8</t>
  </si>
  <si>
    <t>03014141</t>
  </si>
  <si>
    <t>镀锌锁紧螺母</t>
  </si>
  <si>
    <t>DN25×3</t>
  </si>
  <si>
    <t>03014151</t>
  </si>
  <si>
    <t>DN32×3</t>
  </si>
  <si>
    <t>03014171</t>
  </si>
  <si>
    <t>DN50×3</t>
  </si>
  <si>
    <t>03014271</t>
  </si>
  <si>
    <t>DN20×1.5</t>
  </si>
  <si>
    <t>03014281</t>
  </si>
  <si>
    <t>DN15×3</t>
  </si>
  <si>
    <t>03033496</t>
  </si>
  <si>
    <t>风扇吊钩</t>
  </si>
  <si>
    <t>03131011</t>
  </si>
  <si>
    <t>砂轮片</t>
  </si>
  <si>
    <t>φ100</t>
  </si>
  <si>
    <t>片</t>
  </si>
  <si>
    <t>03131051</t>
  </si>
  <si>
    <t>φ400</t>
  </si>
  <si>
    <t>03134021</t>
  </si>
  <si>
    <t>铁砂布</t>
  </si>
  <si>
    <t>0~2#</t>
  </si>
  <si>
    <t>03136021</t>
  </si>
  <si>
    <t>焊锡丝</t>
  </si>
  <si>
    <t>03137041</t>
  </si>
  <si>
    <t>焊锡膏</t>
  </si>
  <si>
    <t>03138001</t>
  </si>
  <si>
    <t>锡基钎料</t>
  </si>
  <si>
    <t>03139011</t>
  </si>
  <si>
    <t>冲击钻头</t>
  </si>
  <si>
    <t>φ10</t>
  </si>
  <si>
    <t>03139021</t>
  </si>
  <si>
    <t>03139071</t>
  </si>
  <si>
    <t>φ6~8</t>
  </si>
  <si>
    <t>03139281</t>
  </si>
  <si>
    <t>钢锯条</t>
  </si>
  <si>
    <t>条</t>
  </si>
  <si>
    <t>03139321</t>
  </si>
  <si>
    <t>钢丝刷子</t>
  </si>
  <si>
    <t>把</t>
  </si>
  <si>
    <t>03139521</t>
  </si>
  <si>
    <t>10130090</t>
  </si>
  <si>
    <t>镀锌槽型吊码</t>
  </si>
  <si>
    <t>单边 δ3</t>
  </si>
  <si>
    <t>10130100</t>
  </si>
  <si>
    <t>双边 δ3</t>
  </si>
  <si>
    <t>13010120</t>
  </si>
  <si>
    <t>酚醛磁漆</t>
  </si>
  <si>
    <t>13010130</t>
  </si>
  <si>
    <t>酚醛调和漆</t>
  </si>
  <si>
    <t>13010135</t>
  </si>
  <si>
    <t>醇酸调和漆</t>
  </si>
  <si>
    <t>13030240</t>
  </si>
  <si>
    <t>厚漆</t>
  </si>
  <si>
    <t>13030795</t>
  </si>
  <si>
    <t>醇酸防锈漆</t>
  </si>
  <si>
    <t>13050080</t>
  </si>
  <si>
    <t>C53-1</t>
  </si>
  <si>
    <t>13050210</t>
  </si>
  <si>
    <t>沥青绝缘漆</t>
  </si>
  <si>
    <t>13050430</t>
  </si>
  <si>
    <t>酚醛防锈漆</t>
  </si>
  <si>
    <t>各种颜色</t>
  </si>
  <si>
    <t>14050040</t>
  </si>
  <si>
    <t>溶剂汽油</t>
  </si>
  <si>
    <t>14050050</t>
  </si>
  <si>
    <t>溶剂油</t>
  </si>
  <si>
    <t>14090010</t>
  </si>
  <si>
    <t>电力复合脂</t>
  </si>
  <si>
    <t>14330320</t>
  </si>
  <si>
    <t>硬脂酸</t>
  </si>
  <si>
    <t>17030001</t>
  </si>
  <si>
    <t>镀锌钢管 SC50</t>
  </si>
  <si>
    <t>镀锌钢管 SC32</t>
  </si>
  <si>
    <t>镀锌钢管 SC25</t>
  </si>
  <si>
    <t>镀锌钢管 SC20</t>
  </si>
  <si>
    <t>17250170</t>
  </si>
  <si>
    <t>塑料软管</t>
  </si>
  <si>
    <t>D5</t>
  </si>
  <si>
    <t>18030605</t>
  </si>
  <si>
    <t>固定卡子</t>
  </si>
  <si>
    <t>φ90</t>
  </si>
  <si>
    <t>18031090</t>
  </si>
  <si>
    <t>镀锌钢管塑料护口</t>
  </si>
  <si>
    <t>DN25</t>
  </si>
  <si>
    <t>18031095</t>
  </si>
  <si>
    <t>18031130</t>
  </si>
  <si>
    <t>镀锌钢管接头</t>
  </si>
  <si>
    <t>20×2.75</t>
  </si>
  <si>
    <t>18031135</t>
  </si>
  <si>
    <t>25×3.25</t>
  </si>
  <si>
    <t>18031140</t>
  </si>
  <si>
    <t>32×3.25</t>
  </si>
  <si>
    <t>18031150</t>
  </si>
  <si>
    <t>50×3.5</t>
  </si>
  <si>
    <t>18250010</t>
  </si>
  <si>
    <t>镀锌钢管卡子</t>
  </si>
  <si>
    <t>DN20</t>
  </si>
  <si>
    <t>18250020</t>
  </si>
  <si>
    <t>18250030</t>
  </si>
  <si>
    <t>DN32</t>
  </si>
  <si>
    <t>18250050</t>
  </si>
  <si>
    <t>2200001</t>
  </si>
  <si>
    <t>单管 LED灯 T8 1*15W</t>
  </si>
  <si>
    <t>T5型防水防尘灯 24W</t>
  </si>
  <si>
    <t>T5型吸顶灯 22W</t>
  </si>
  <si>
    <t>筒灯</t>
  </si>
  <si>
    <t>单管 LED灯 T8 1*22W</t>
  </si>
  <si>
    <t>双管 LED灯 T8 带灯罩 2*15W</t>
  </si>
  <si>
    <t>双管 LED灯 T8 带灯罩 2*22W</t>
  </si>
  <si>
    <t>嵌入式方格栅顶灯 3*9W</t>
  </si>
  <si>
    <t>嵌入式方格栅顶灯 1*9W</t>
  </si>
  <si>
    <t>25000001</t>
  </si>
  <si>
    <t>球场灯</t>
  </si>
  <si>
    <t>26050001</t>
  </si>
  <si>
    <t>单联单控开关10A</t>
  </si>
  <si>
    <t>双联单控开关10A</t>
  </si>
  <si>
    <t>三联单控开关10A</t>
  </si>
  <si>
    <t>26410060</t>
  </si>
  <si>
    <t>三孔二孔安全型插座 10A</t>
  </si>
  <si>
    <t>三孔二孔安全防水型地面插座 10A</t>
  </si>
  <si>
    <t>三孔安全型带开关空调插座 16A</t>
  </si>
  <si>
    <t>三孔安全型带开关指示灯空调插座 16A</t>
  </si>
  <si>
    <t>三孔二孔安全防水型带开关插座 10A</t>
  </si>
  <si>
    <t>27170001</t>
  </si>
  <si>
    <t>电气绝缘胶带</t>
  </si>
  <si>
    <t>18mm×10m×0.13mm</t>
  </si>
  <si>
    <t>卷</t>
  </si>
  <si>
    <t>28010030</t>
  </si>
  <si>
    <t>镀锡裸铜绞线</t>
  </si>
  <si>
    <t>16mm2</t>
  </si>
  <si>
    <t>28030170</t>
  </si>
  <si>
    <t>绝缘电线 WDZN-BYJ-2.5</t>
  </si>
  <si>
    <t>450/750V BV-10mm²</t>
  </si>
  <si>
    <t>绝缘电线 WDZ-BYJ-2.5</t>
  </si>
  <si>
    <t>绝缘电线 WDZ-BYJ-6</t>
  </si>
  <si>
    <t>绝缘电线 WDZ-BYJ-10</t>
  </si>
  <si>
    <t>28030290</t>
  </si>
  <si>
    <t>双色多股铜芯聚氯乙烯绝缘软导线</t>
  </si>
  <si>
    <t>BVR-4mm2</t>
  </si>
  <si>
    <t>28030300</t>
  </si>
  <si>
    <t>BVR-6mm2</t>
  </si>
  <si>
    <t>28030450</t>
  </si>
  <si>
    <t>铜芯聚氯乙烯绝缘导线</t>
  </si>
  <si>
    <t>BV-105℃-2.5mm2</t>
  </si>
  <si>
    <t>28030480</t>
  </si>
  <si>
    <t>BV-2.5mm2</t>
  </si>
  <si>
    <t>28030500</t>
  </si>
  <si>
    <t>BV-4mm2</t>
  </si>
  <si>
    <t>28110210</t>
  </si>
  <si>
    <t>铜芯电缆 WDN-YJY-5x4</t>
  </si>
  <si>
    <t>铜芯电缆 WDN-YJY-5x6</t>
  </si>
  <si>
    <t>5*6mm²</t>
  </si>
  <si>
    <t>铜芯电缆 WDN-YJY-5x10</t>
  </si>
  <si>
    <t>5*10mm2</t>
  </si>
  <si>
    <t>铜芯电缆 WDN-YJY-5x16</t>
  </si>
  <si>
    <t>0.6/1KV VV-5*16mm²</t>
  </si>
  <si>
    <t>铜芯电缆 WDZ-YJY-4x25+1x16</t>
  </si>
  <si>
    <t>0.6/1KV VV-4*25+1*16mm²</t>
  </si>
  <si>
    <t>铜芯电缆 WDZ-YJY-4x35+1x16</t>
  </si>
  <si>
    <t>0.6/1KV VV-4*35+1*16mm²</t>
  </si>
  <si>
    <t>铜芯电缆 WDZ-YJY-4x50+1x25</t>
  </si>
  <si>
    <t>0.6/1KV VV-4*50+1*25mm²</t>
  </si>
  <si>
    <t>铜芯电缆 WDZ-YJY-4x120+1x70</t>
  </si>
  <si>
    <t>0.6/1KV VV-4*120+1*70mm²</t>
  </si>
  <si>
    <t>29010001</t>
  </si>
  <si>
    <t>电缆桥架 CT-300*200</t>
  </si>
  <si>
    <t>电缆桥架 CT-300*100</t>
  </si>
  <si>
    <t>电缆桥架 CT-200*100</t>
  </si>
  <si>
    <t>电缆桥架 CT-600*200</t>
  </si>
  <si>
    <t>电缆桥架 CT-500*200</t>
  </si>
  <si>
    <t>29020390</t>
  </si>
  <si>
    <t>电缆分支箱</t>
  </si>
  <si>
    <t>台</t>
  </si>
  <si>
    <t>29060115</t>
  </si>
  <si>
    <t>DN15~20</t>
  </si>
  <si>
    <t>29060120</t>
  </si>
  <si>
    <t>29060140</t>
  </si>
  <si>
    <t>刚性难燃管 PC25</t>
  </si>
  <si>
    <t>PC25</t>
  </si>
  <si>
    <t>刚性难燃管 PC20</t>
  </si>
  <si>
    <t>29060280</t>
  </si>
  <si>
    <t>难燃塑料管接头</t>
  </si>
  <si>
    <t>29060285</t>
  </si>
  <si>
    <t>29060330</t>
  </si>
  <si>
    <t>难燃塑料管卡子</t>
  </si>
  <si>
    <t>29060335</t>
  </si>
  <si>
    <t>29060365</t>
  </si>
  <si>
    <t>难燃塑料管三通</t>
  </si>
  <si>
    <t>29060370</t>
  </si>
  <si>
    <t>29060400</t>
  </si>
  <si>
    <t>难燃塑料管伸缩接头</t>
  </si>
  <si>
    <t>29060405</t>
  </si>
  <si>
    <t>29060435</t>
  </si>
  <si>
    <t>难燃塑料管弯头</t>
  </si>
  <si>
    <t>29060440</t>
  </si>
  <si>
    <t>29070150</t>
  </si>
  <si>
    <t>电缆敷设牵引头</t>
  </si>
  <si>
    <t>29090210</t>
  </si>
  <si>
    <t>铜接线端子</t>
  </si>
  <si>
    <t>DT-2.5mm2</t>
  </si>
  <si>
    <t>29090213</t>
  </si>
  <si>
    <t>DT-4mm2</t>
  </si>
  <si>
    <t>29090225</t>
  </si>
  <si>
    <t>DT-16mm2</t>
  </si>
  <si>
    <t>29090235</t>
  </si>
  <si>
    <t>DT-35mm2</t>
  </si>
  <si>
    <t>29090245</t>
  </si>
  <si>
    <t>DT-70mm2</t>
  </si>
  <si>
    <t>29090255</t>
  </si>
  <si>
    <t>DT-120mm2</t>
  </si>
  <si>
    <t>29110390</t>
  </si>
  <si>
    <t>接线盒</t>
  </si>
  <si>
    <t>29170210</t>
  </si>
  <si>
    <t>镀锌地线夹</t>
  </si>
  <si>
    <t>29170220</t>
  </si>
  <si>
    <t>29170230</t>
  </si>
  <si>
    <t>29170250</t>
  </si>
  <si>
    <t>34070010</t>
  </si>
  <si>
    <t>塑料手套</t>
  </si>
  <si>
    <t>ST型</t>
  </si>
  <si>
    <t>35250001</t>
  </si>
  <si>
    <t>电缆敷设滚轮</t>
  </si>
  <si>
    <t>35250010</t>
  </si>
  <si>
    <t>电缆敷设转向导轮</t>
  </si>
  <si>
    <t>37091110</t>
  </si>
  <si>
    <t>钢垫板</t>
  </si>
  <si>
    <t>1~2</t>
  </si>
  <si>
    <t>50370001</t>
  </si>
  <si>
    <t>吊扇</t>
  </si>
  <si>
    <t>55090080</t>
  </si>
  <si>
    <t>配电箱 B1-ATF1</t>
  </si>
  <si>
    <t>半周长1.5m以内</t>
  </si>
  <si>
    <t>配电箱 1-zAL</t>
  </si>
  <si>
    <t>配电箱 ALrdf</t>
  </si>
  <si>
    <t>配电箱 ATxks</t>
  </si>
  <si>
    <t>配电箱 AL</t>
  </si>
  <si>
    <t>配电箱 1-zAP1</t>
  </si>
  <si>
    <t>配电箱 1-zAP2</t>
  </si>
  <si>
    <t>配电箱 1-zALG</t>
  </si>
  <si>
    <t>配电箱 ALgbs</t>
  </si>
  <si>
    <t>配电箱 1-zALE</t>
  </si>
  <si>
    <t>配电箱 AP</t>
  </si>
  <si>
    <t>配电箱 ALG</t>
  </si>
  <si>
    <t>配电箱 ALE</t>
  </si>
  <si>
    <t>配电箱 APdt</t>
  </si>
  <si>
    <t>配电箱 B1-ATxfb、ACxfb、ACplb</t>
  </si>
  <si>
    <t>配电箱 1ALct</t>
  </si>
  <si>
    <t>配电箱 2Alty</t>
  </si>
  <si>
    <t>配电箱 2ALdf</t>
  </si>
  <si>
    <t>配电箱 B1-ATB</t>
  </si>
  <si>
    <t>配电箱 B1-ATF2</t>
  </si>
  <si>
    <t>配电箱 B1-ATxfb</t>
  </si>
  <si>
    <t>配电箱 B1-APshb</t>
  </si>
  <si>
    <t>配电箱 B1-APS</t>
  </si>
  <si>
    <t>配电箱 B1-ALZ</t>
  </si>
  <si>
    <t>配电箱 B1-ALcf</t>
  </si>
  <si>
    <t>配电箱 B1-ATA</t>
  </si>
  <si>
    <t>990304004</t>
  </si>
  <si>
    <t>提升质量8(t)</t>
  </si>
  <si>
    <t>990304016</t>
  </si>
  <si>
    <t>提升质量16(t)</t>
  </si>
  <si>
    <t>990401020</t>
  </si>
  <si>
    <t>装载质量5(t)</t>
  </si>
  <si>
    <t>990401030</t>
  </si>
  <si>
    <t>装载质量8(t)</t>
  </si>
  <si>
    <t>990735010</t>
  </si>
  <si>
    <t>联合冲剪机</t>
  </si>
  <si>
    <t>板厚16(mm)</t>
  </si>
  <si>
    <t>990759010</t>
  </si>
  <si>
    <t>液压弯管机</t>
  </si>
  <si>
    <t>管径D60(mm)</t>
  </si>
  <si>
    <t>990783280</t>
  </si>
  <si>
    <t>台式砂轮机</t>
  </si>
  <si>
    <t>砂轮直径100(mm)</t>
  </si>
  <si>
    <t>990783290</t>
  </si>
  <si>
    <t>砂轮直径250(mm)</t>
  </si>
  <si>
    <t>990904030</t>
  </si>
  <si>
    <t>直流弧焊机</t>
  </si>
  <si>
    <t>容量20(kV·A)</t>
  </si>
  <si>
    <t>991003040</t>
  </si>
  <si>
    <t>排气量3(m3/min)</t>
  </si>
  <si>
    <t>0001001</t>
  </si>
  <si>
    <t>综合工日</t>
  </si>
  <si>
    <t>01000003</t>
  </si>
  <si>
    <t>方钢</t>
  </si>
  <si>
    <t>型钢</t>
  </si>
  <si>
    <t>0100001</t>
  </si>
  <si>
    <t>镀锌型钢</t>
  </si>
  <si>
    <t>01010011</t>
  </si>
  <si>
    <t>01010031</t>
  </si>
  <si>
    <t>01010105</t>
  </si>
  <si>
    <t>镀锌热轧圆盘条</t>
  </si>
  <si>
    <t>0101011</t>
  </si>
  <si>
    <t>0103041</t>
  </si>
  <si>
    <t>φ1.2～1.6</t>
  </si>
  <si>
    <t>0103061</t>
  </si>
  <si>
    <t>φ2.8～4.0</t>
  </si>
  <si>
    <t>01090035</t>
  </si>
  <si>
    <t>镀锌圆钢</t>
  </si>
  <si>
    <t>φ10~25</t>
  </si>
  <si>
    <t>0109061</t>
  </si>
  <si>
    <t>φ10内</t>
  </si>
  <si>
    <t>01130002</t>
  </si>
  <si>
    <t>01130003</t>
  </si>
  <si>
    <t>0113041</t>
  </si>
  <si>
    <t>（综合）</t>
  </si>
  <si>
    <t>0113061</t>
  </si>
  <si>
    <t>01190043</t>
  </si>
  <si>
    <t>槽钢10#</t>
  </si>
  <si>
    <t>01210045</t>
  </si>
  <si>
    <t>0121091</t>
  </si>
  <si>
    <t>01290008</t>
  </si>
  <si>
    <t>01290043</t>
  </si>
  <si>
    <t>8~15</t>
  </si>
  <si>
    <t>01290173</t>
  </si>
  <si>
    <t>12~20</t>
  </si>
  <si>
    <t>01290245</t>
  </si>
  <si>
    <t>2.5</t>
  </si>
  <si>
    <t>01290320</t>
  </si>
  <si>
    <t>镀铬钢板</t>
  </si>
  <si>
    <t>0129191</t>
  </si>
  <si>
    <t>热轧厚钢板 Q195-Q235</t>
  </si>
  <si>
    <t>8～20</t>
  </si>
  <si>
    <t>0129421</t>
  </si>
  <si>
    <t>镀锌薄钢板 δ=0.6</t>
  </si>
  <si>
    <t>0129441</t>
  </si>
  <si>
    <t>镀锌薄钢板 δ=1.2</t>
  </si>
  <si>
    <t>0129611</t>
  </si>
  <si>
    <t>0135581</t>
  </si>
  <si>
    <t>1～2</t>
  </si>
  <si>
    <t>0137011</t>
  </si>
  <si>
    <t>青铜板</t>
  </si>
  <si>
    <t>0.08～0.3</t>
  </si>
  <si>
    <t>02010013</t>
  </si>
  <si>
    <t>橡胶板</t>
  </si>
  <si>
    <t>1~3</t>
  </si>
  <si>
    <t>02010015</t>
  </si>
  <si>
    <t>4~15</t>
  </si>
  <si>
    <t>02010070</t>
  </si>
  <si>
    <t>耐油橡胶板</t>
  </si>
  <si>
    <t>3~6</t>
  </si>
  <si>
    <t>0201011</t>
  </si>
  <si>
    <t>0201021</t>
  </si>
  <si>
    <t>1～15</t>
  </si>
  <si>
    <t>0201101</t>
  </si>
  <si>
    <t>石棉橡胶板</t>
  </si>
  <si>
    <t>0.8～6</t>
  </si>
  <si>
    <t>0201141</t>
  </si>
  <si>
    <t>0201161</t>
  </si>
  <si>
    <t>低中压0.8～6</t>
  </si>
  <si>
    <t>0203011</t>
  </si>
  <si>
    <t>橡胶条</t>
  </si>
  <si>
    <t>φ20</t>
  </si>
  <si>
    <t>02070240</t>
  </si>
  <si>
    <t>橡胶片</t>
  </si>
  <si>
    <t>02090020</t>
  </si>
  <si>
    <t>聚氯乙烯薄膜</t>
  </si>
  <si>
    <t>02090050</t>
  </si>
  <si>
    <t>聚乙烯薄膜</t>
  </si>
  <si>
    <t>0.05</t>
  </si>
  <si>
    <t>02130070</t>
  </si>
  <si>
    <t>聚四氟乙烯生料带</t>
  </si>
  <si>
    <t>26mm×20m×0.1mm</t>
  </si>
  <si>
    <t>02130075</t>
  </si>
  <si>
    <t>宽20</t>
  </si>
  <si>
    <t>02130130</t>
  </si>
  <si>
    <t>尼龙扎带</t>
  </si>
  <si>
    <t>02130140</t>
  </si>
  <si>
    <t>扁形塑料绑带</t>
  </si>
  <si>
    <t>0219061</t>
  </si>
  <si>
    <t>尼龙绳</t>
  </si>
  <si>
    <t>0219071</t>
  </si>
  <si>
    <t>0219231</t>
  </si>
  <si>
    <t>0227001</t>
  </si>
  <si>
    <t>02270030</t>
  </si>
  <si>
    <t>宽900</t>
  </si>
  <si>
    <t>02270040</t>
  </si>
  <si>
    <t>细白布</t>
  </si>
  <si>
    <t>宽0.9m</t>
  </si>
  <si>
    <t>02270180</t>
  </si>
  <si>
    <t>破布</t>
  </si>
  <si>
    <t>一级</t>
  </si>
  <si>
    <t>02290110</t>
  </si>
  <si>
    <t>油麻丝</t>
  </si>
  <si>
    <t>0229091</t>
  </si>
  <si>
    <t>02330010</t>
  </si>
  <si>
    <t>草袋</t>
  </si>
  <si>
    <t>02350050</t>
  </si>
  <si>
    <t>尼龙线卡</t>
  </si>
  <si>
    <t>0301011</t>
  </si>
  <si>
    <t>铆钉</t>
  </si>
  <si>
    <t>03010115</t>
  </si>
  <si>
    <t>镀锌自攻螺钉</t>
  </si>
  <si>
    <t>M4~6×20~35</t>
  </si>
  <si>
    <t>03010133</t>
  </si>
  <si>
    <t>03010680</t>
  </si>
  <si>
    <t>M16×65~80</t>
  </si>
  <si>
    <t>03010905</t>
  </si>
  <si>
    <t>M20×85~100</t>
  </si>
  <si>
    <t>03011350</t>
  </si>
  <si>
    <t>M6~12×50~120</t>
  </si>
  <si>
    <t>03011415</t>
  </si>
  <si>
    <t>镀锌精制螺栓</t>
  </si>
  <si>
    <t>1平1弹垫 M6×100以内</t>
  </si>
  <si>
    <t>03011435</t>
  </si>
  <si>
    <t>M6~12×22~80</t>
  </si>
  <si>
    <t>03011535</t>
  </si>
  <si>
    <t>2个垫圈 M8×80~120</t>
  </si>
  <si>
    <t>03011590</t>
  </si>
  <si>
    <t>2平1弹垫 M8×50以内</t>
  </si>
  <si>
    <t>03011630</t>
  </si>
  <si>
    <t>2平1弹垫 M16×100以内</t>
  </si>
  <si>
    <t>03011655</t>
  </si>
  <si>
    <t>2平1弹垫 M20×100以内</t>
  </si>
  <si>
    <t>03013001</t>
  </si>
  <si>
    <t>03013011</t>
  </si>
  <si>
    <t>03013161</t>
  </si>
  <si>
    <t>M10×80</t>
  </si>
  <si>
    <t>03014101</t>
  </si>
  <si>
    <t>DN25×1.5</t>
  </si>
  <si>
    <t>03014111</t>
  </si>
  <si>
    <t>DN32×1.5</t>
  </si>
  <si>
    <t>03014291</t>
  </si>
  <si>
    <t>DN20×3</t>
  </si>
  <si>
    <t>03014421</t>
  </si>
  <si>
    <t>六角螺母</t>
  </si>
  <si>
    <t>03016071</t>
  </si>
  <si>
    <t>垫圈</t>
  </si>
  <si>
    <t>0303051</t>
  </si>
  <si>
    <t>0303161</t>
  </si>
  <si>
    <t>M4～6×20～35</t>
  </si>
  <si>
    <t>0303341</t>
  </si>
  <si>
    <t>M2～4×6～65</t>
  </si>
  <si>
    <t>0303371</t>
  </si>
  <si>
    <t>0303391</t>
  </si>
  <si>
    <t>0305001</t>
  </si>
  <si>
    <t>0305009</t>
  </si>
  <si>
    <t>0305053</t>
  </si>
  <si>
    <t>M10×20～50</t>
  </si>
  <si>
    <t>0305105</t>
  </si>
  <si>
    <t>六角螺栓带螺母</t>
  </si>
  <si>
    <t>M2～5×4～20</t>
  </si>
  <si>
    <t>0305113</t>
  </si>
  <si>
    <t>M6～12×12～50</t>
  </si>
  <si>
    <t>0305137</t>
  </si>
  <si>
    <t>M8×75</t>
  </si>
  <si>
    <t>0305141</t>
  </si>
  <si>
    <t>M8×75以下</t>
  </si>
  <si>
    <t>0305149</t>
  </si>
  <si>
    <t>M10×75</t>
  </si>
  <si>
    <t>0305345</t>
  </si>
  <si>
    <t>六角螺栓带螺母、垫圈</t>
  </si>
  <si>
    <t>M16×65～80</t>
  </si>
  <si>
    <t>0305349</t>
  </si>
  <si>
    <t>M16×85～140</t>
  </si>
  <si>
    <t>0305361</t>
  </si>
  <si>
    <t>M20×85～100</t>
  </si>
  <si>
    <t>0305373</t>
  </si>
  <si>
    <t>M27×120～140</t>
  </si>
  <si>
    <t>0305605</t>
  </si>
  <si>
    <t>铆固螺栓</t>
  </si>
  <si>
    <t>0305637</t>
  </si>
  <si>
    <t>双头螺栓带螺母</t>
  </si>
  <si>
    <t>0305665</t>
  </si>
  <si>
    <t>M2～5×15～50</t>
  </si>
  <si>
    <t>0305737</t>
  </si>
  <si>
    <t>镀锌六角螺栓带螺母、2垫圈</t>
  </si>
  <si>
    <t>M6×14～75</t>
  </si>
  <si>
    <t>0305801</t>
  </si>
  <si>
    <t>镀锌六角螺栓带螺母</t>
  </si>
  <si>
    <t>0307001</t>
  </si>
  <si>
    <t>0307071</t>
  </si>
  <si>
    <t>M12</t>
  </si>
  <si>
    <t>0307191</t>
  </si>
  <si>
    <t>M12×100</t>
  </si>
  <si>
    <t>03072021</t>
  </si>
  <si>
    <t>不锈钢排水地漏DN75</t>
  </si>
  <si>
    <t>不锈钢排水地漏DN50</t>
  </si>
  <si>
    <t>0307351</t>
  </si>
  <si>
    <t>卡箍（含螺栓）DN100</t>
  </si>
  <si>
    <t>卡箍（含螺栓）DN150</t>
  </si>
  <si>
    <t>卡箍（含螺栓）DN65</t>
  </si>
  <si>
    <t>卡箍（含螺栓）DN200</t>
  </si>
  <si>
    <t>03074001</t>
  </si>
  <si>
    <t>地面扫除口DN100</t>
  </si>
  <si>
    <t>03078051</t>
  </si>
  <si>
    <t>大便器胶皮碗</t>
  </si>
  <si>
    <t>0309001</t>
  </si>
  <si>
    <t>0313011</t>
  </si>
  <si>
    <t>0313091</t>
  </si>
  <si>
    <t>镀锌垫圈</t>
  </si>
  <si>
    <t>M2～12</t>
  </si>
  <si>
    <t>03131001</t>
  </si>
  <si>
    <t>03131061</t>
  </si>
  <si>
    <t>尼龙砂轮片</t>
  </si>
  <si>
    <t>03131071</t>
  </si>
  <si>
    <t>φ100×16×3</t>
  </si>
  <si>
    <t>03131101</t>
  </si>
  <si>
    <t>0313111</t>
  </si>
  <si>
    <t>弹簧垫圈</t>
  </si>
  <si>
    <t>M2～10</t>
  </si>
  <si>
    <t>03135021</t>
  </si>
  <si>
    <t>结422 φ3.2</t>
  </si>
  <si>
    <t>03137011</t>
  </si>
  <si>
    <t>焊锡</t>
  </si>
  <si>
    <t>03139001</t>
  </si>
  <si>
    <t>φ8</t>
  </si>
  <si>
    <t>03139081</t>
  </si>
  <si>
    <t>φ8~16</t>
  </si>
  <si>
    <t>03139101</t>
  </si>
  <si>
    <t>φ10~20</t>
  </si>
  <si>
    <t>03139151</t>
  </si>
  <si>
    <t>φ3</t>
  </si>
  <si>
    <t>0321071</t>
  </si>
  <si>
    <t>0321101</t>
  </si>
  <si>
    <t>0321111</t>
  </si>
  <si>
    <t>φ500×25×4</t>
  </si>
  <si>
    <t>03213021</t>
  </si>
  <si>
    <t>垫铁</t>
  </si>
  <si>
    <t>03213071</t>
  </si>
  <si>
    <t>斜垫铁</t>
  </si>
  <si>
    <t>Q195~Q235 1#</t>
  </si>
  <si>
    <t>03213251</t>
  </si>
  <si>
    <t>平垫铁</t>
  </si>
  <si>
    <t>0327021</t>
  </si>
  <si>
    <t>0～2#</t>
  </si>
  <si>
    <t>0341001</t>
  </si>
  <si>
    <t>0341021</t>
  </si>
  <si>
    <t>0345041</t>
  </si>
  <si>
    <t>0347001</t>
  </si>
  <si>
    <t>0351021</t>
  </si>
  <si>
    <t>50～75</t>
  </si>
  <si>
    <t>0357031</t>
  </si>
  <si>
    <t>φ2.5～4.0</t>
  </si>
  <si>
    <t>0359071</t>
  </si>
  <si>
    <t>Q195～Q235 ＃1</t>
  </si>
  <si>
    <t>0359241</t>
  </si>
  <si>
    <t>Q195～Q236 1#</t>
  </si>
  <si>
    <t>0365001</t>
  </si>
  <si>
    <t>0365071</t>
  </si>
  <si>
    <t>φ6～8</t>
  </si>
  <si>
    <t>0365151</t>
  </si>
  <si>
    <t>0365271</t>
  </si>
  <si>
    <t>0365311</t>
  </si>
  <si>
    <t>04010020</t>
  </si>
  <si>
    <t>04010035</t>
  </si>
  <si>
    <t>P.O 42.5</t>
  </si>
  <si>
    <t>0401014</t>
  </si>
  <si>
    <t>P.C  32.5</t>
  </si>
  <si>
    <t>04030001</t>
  </si>
  <si>
    <t>砂子</t>
  </si>
  <si>
    <t>0403021</t>
  </si>
  <si>
    <t>04050035</t>
  </si>
  <si>
    <t>0405061</t>
  </si>
  <si>
    <t>04090055</t>
  </si>
  <si>
    <t>石灰膏</t>
  </si>
  <si>
    <t>0413001</t>
  </si>
  <si>
    <t>04130070</t>
  </si>
  <si>
    <t>烧结粉煤灰砖</t>
  </si>
  <si>
    <t>05030200</t>
  </si>
  <si>
    <t>木板</t>
  </si>
  <si>
    <t>05030265</t>
  </si>
  <si>
    <t>枕木</t>
  </si>
  <si>
    <t>0503151</t>
  </si>
  <si>
    <t>0503211</t>
  </si>
  <si>
    <t>0503251</t>
  </si>
  <si>
    <t>2500×250×200</t>
  </si>
  <si>
    <t>0503331</t>
  </si>
  <si>
    <t>木材</t>
  </si>
  <si>
    <t>一级红白松</t>
  </si>
  <si>
    <t>05050050</t>
  </si>
  <si>
    <t>2440×1220×3</t>
  </si>
  <si>
    <t>0505051</t>
  </si>
  <si>
    <t>0821041</t>
  </si>
  <si>
    <t>耐火极限不小于2h的防火板</t>
  </si>
  <si>
    <t>1103021</t>
  </si>
  <si>
    <t>防火涂料</t>
  </si>
  <si>
    <t>BA101-2</t>
  </si>
  <si>
    <t>1103151</t>
  </si>
  <si>
    <t>1103221</t>
  </si>
  <si>
    <t>1111101</t>
  </si>
  <si>
    <t>沥青漆</t>
  </si>
  <si>
    <t>1111261</t>
  </si>
  <si>
    <t>漆片胶</t>
  </si>
  <si>
    <t>1111271</t>
  </si>
  <si>
    <t>1111411</t>
  </si>
  <si>
    <t>1111581</t>
  </si>
  <si>
    <t>铅油</t>
  </si>
  <si>
    <t>1111631</t>
  </si>
  <si>
    <t>酚醛调合漆</t>
  </si>
  <si>
    <t>1111791</t>
  </si>
  <si>
    <t>1141181</t>
  </si>
  <si>
    <t>清油</t>
  </si>
  <si>
    <t>1145011</t>
  </si>
  <si>
    <t>酒精</t>
  </si>
  <si>
    <t>1159151</t>
  </si>
  <si>
    <t>红丹粉</t>
  </si>
  <si>
    <t>1201021</t>
  </si>
  <si>
    <t>1201031</t>
  </si>
  <si>
    <t>煤油</t>
  </si>
  <si>
    <t>1203011</t>
  </si>
  <si>
    <t>1205001</t>
  </si>
  <si>
    <t>1205061</t>
  </si>
  <si>
    <t>锭子油</t>
  </si>
  <si>
    <t>1205071</t>
  </si>
  <si>
    <t>齿轮油</t>
  </si>
  <si>
    <t>#20</t>
  </si>
  <si>
    <t>1207021</t>
  </si>
  <si>
    <t>皂化冷却液</t>
  </si>
  <si>
    <t>1209021</t>
  </si>
  <si>
    <t>黄甘油</t>
  </si>
  <si>
    <t>1231211</t>
  </si>
  <si>
    <t>漂白粉</t>
  </si>
  <si>
    <t>1233181</t>
  </si>
  <si>
    <t>洗衣粉</t>
  </si>
  <si>
    <t>1233211</t>
  </si>
  <si>
    <t>研磨膏</t>
  </si>
  <si>
    <t>1237001</t>
  </si>
  <si>
    <t>1237061</t>
  </si>
  <si>
    <t>1241211</t>
  </si>
  <si>
    <t>粘结剂</t>
  </si>
  <si>
    <t>PEF</t>
  </si>
  <si>
    <t>1241231</t>
  </si>
  <si>
    <t>1241301</t>
  </si>
  <si>
    <t>粘合剂</t>
  </si>
  <si>
    <t>1243111</t>
  </si>
  <si>
    <t>专用粘胶带</t>
  </si>
  <si>
    <t>13010020</t>
  </si>
  <si>
    <t>白油漆</t>
  </si>
  <si>
    <t>13010510</t>
  </si>
  <si>
    <t>调和漆</t>
  </si>
  <si>
    <t>1301201</t>
  </si>
  <si>
    <t>油浸石棉绳</t>
  </si>
  <si>
    <t>1301221</t>
  </si>
  <si>
    <t>石棉绒</t>
  </si>
  <si>
    <t>13050470</t>
  </si>
  <si>
    <t>钢结构厚型防火涂料</t>
  </si>
  <si>
    <t>13350035</t>
  </si>
  <si>
    <t>防水密封胶</t>
  </si>
  <si>
    <t>13350200</t>
  </si>
  <si>
    <t>密封膏</t>
  </si>
  <si>
    <t>14010010</t>
  </si>
  <si>
    <t>1401101</t>
  </si>
  <si>
    <t>焊接钢管</t>
  </si>
  <si>
    <t>DN100</t>
  </si>
  <si>
    <t>1401121</t>
  </si>
  <si>
    <t>DN150</t>
  </si>
  <si>
    <t>1401201</t>
  </si>
  <si>
    <t>镀锌钢管 DN100</t>
  </si>
  <si>
    <t>内外壁镀锌钢管 DN200</t>
  </si>
  <si>
    <t>内外壁镀锌钢管 DN150</t>
  </si>
  <si>
    <t>内外壁镀锌钢管 DN100</t>
  </si>
  <si>
    <t>内外壁镀锌钢管 DN65</t>
  </si>
  <si>
    <t>1401471</t>
  </si>
  <si>
    <t>1403001</t>
  </si>
  <si>
    <t>镀锌钢管 DN150</t>
  </si>
  <si>
    <t>镀锌钢管 DN20</t>
  </si>
  <si>
    <t>镀锌钢管 DN80</t>
  </si>
  <si>
    <t>14030010</t>
  </si>
  <si>
    <t>14030030</t>
  </si>
  <si>
    <t>14030047</t>
  </si>
  <si>
    <t>70~90#</t>
  </si>
  <si>
    <t>1404011</t>
  </si>
  <si>
    <t>SUS304不锈钢管 DN65</t>
  </si>
  <si>
    <t>SUS304不锈钢管 DN50</t>
  </si>
  <si>
    <t>SUS304不锈钢管 DN40</t>
  </si>
  <si>
    <t>14070001</t>
  </si>
  <si>
    <t>变压器油</t>
  </si>
  <si>
    <t>14090030</t>
  </si>
  <si>
    <t>1431031</t>
  </si>
  <si>
    <t>塑料排水管</t>
  </si>
  <si>
    <t>1431091</t>
  </si>
  <si>
    <t>1431111</t>
  </si>
  <si>
    <t>D7</t>
  </si>
  <si>
    <t>1431131</t>
  </si>
  <si>
    <t>D10</t>
  </si>
  <si>
    <t>1431311</t>
  </si>
  <si>
    <t>UPVC塑料管 DN25</t>
  </si>
  <si>
    <t>UPVC塑料管 DN40</t>
  </si>
  <si>
    <t>1431321</t>
  </si>
  <si>
    <t>PP-R热水管(2.0MPa) DN40</t>
  </si>
  <si>
    <t>PP-R热水管(2.0MPa) DN20</t>
  </si>
  <si>
    <t>钢丝缠绕HDPE给水塑料复合管 DN150</t>
  </si>
  <si>
    <t>钢丝缠绕HDPE给水塑料复合管 DN100</t>
  </si>
  <si>
    <t>钢丝缠绕HDPE给水塑料复合管 DN80</t>
  </si>
  <si>
    <t>钢丝缠绕HDPE给水塑料复合管 DN50</t>
  </si>
  <si>
    <t>PP-R给水管(1.6MPa) DN40</t>
  </si>
  <si>
    <t>PP-R给水管(1.6MPa) DN32</t>
  </si>
  <si>
    <t>381</t>
  </si>
  <si>
    <t>PP-R给水管(1.6MPa) DN25</t>
  </si>
  <si>
    <t>PP-R给水管(1.6MPa) DN20</t>
  </si>
  <si>
    <t>PP-R给水管(1.6MPa) DN15</t>
  </si>
  <si>
    <t>1431331</t>
  </si>
  <si>
    <t>PVC-U排水管 DN50</t>
  </si>
  <si>
    <t>PVC-U排水管 DN75</t>
  </si>
  <si>
    <t>1431411</t>
  </si>
  <si>
    <t>D6～8</t>
  </si>
  <si>
    <t>14330030</t>
  </si>
  <si>
    <t>丙酮</t>
  </si>
  <si>
    <t>1435001</t>
  </si>
  <si>
    <t>异型塑料管</t>
  </si>
  <si>
    <t>D2.5～5</t>
  </si>
  <si>
    <t>1435011</t>
  </si>
  <si>
    <t>14350190</t>
  </si>
  <si>
    <t>多功能上光清洁剂</t>
  </si>
  <si>
    <t>14350360</t>
  </si>
  <si>
    <t>14350490</t>
  </si>
  <si>
    <t>14350540</t>
  </si>
  <si>
    <t>润滑剂</t>
  </si>
  <si>
    <t>14350690</t>
  </si>
  <si>
    <t>洗涤剂</t>
  </si>
  <si>
    <t>14410040</t>
  </si>
  <si>
    <t>801胶</t>
  </si>
  <si>
    <t>14410410</t>
  </si>
  <si>
    <t>氯丁橡胶粘接剂</t>
  </si>
  <si>
    <t>1501331</t>
  </si>
  <si>
    <t>黑玛钢内外接头</t>
  </si>
  <si>
    <t>DN125×80</t>
  </si>
  <si>
    <t>1501651</t>
  </si>
  <si>
    <t>镀锌补芯</t>
  </si>
  <si>
    <t>DN25×15～20</t>
  </si>
  <si>
    <t>1501671</t>
  </si>
  <si>
    <t>黑玛钢活接头</t>
  </si>
  <si>
    <t>DN15</t>
  </si>
  <si>
    <t>1501681</t>
  </si>
  <si>
    <t>1502011</t>
  </si>
  <si>
    <t>镀锌钢管管件</t>
  </si>
  <si>
    <t>室内 DN20</t>
  </si>
  <si>
    <t>1502071</t>
  </si>
  <si>
    <t>室内 DN80</t>
  </si>
  <si>
    <t>411</t>
  </si>
  <si>
    <t>1502081</t>
  </si>
  <si>
    <t>室内 DN100</t>
  </si>
  <si>
    <t>412</t>
  </si>
  <si>
    <t>1502101</t>
  </si>
  <si>
    <t>室内 DN150</t>
  </si>
  <si>
    <t>413</t>
  </si>
  <si>
    <t>1502221</t>
  </si>
  <si>
    <t>镀锌三通</t>
  </si>
  <si>
    <t>414</t>
  </si>
  <si>
    <t>1502701</t>
  </si>
  <si>
    <t>镀锌钢管活接头</t>
  </si>
  <si>
    <t>1505171</t>
  </si>
  <si>
    <t>包胶铁管夹</t>
  </si>
  <si>
    <t>1505181</t>
  </si>
  <si>
    <t>DN75</t>
  </si>
  <si>
    <t>1507511</t>
  </si>
  <si>
    <t>同心异径管 DN100</t>
  </si>
  <si>
    <t>同心异径管 DN40</t>
  </si>
  <si>
    <t>偏心异径管 DN150</t>
  </si>
  <si>
    <t>偏心异径管 DN50</t>
  </si>
  <si>
    <t>15130060</t>
  </si>
  <si>
    <t>聚酯乙烯泡沫塑料</t>
  </si>
  <si>
    <t>1515271</t>
  </si>
  <si>
    <t>六角外接头</t>
  </si>
  <si>
    <t>1516141</t>
  </si>
  <si>
    <t>室内塑料给水管接头零件（热熔接）</t>
  </si>
  <si>
    <t>1516171</t>
  </si>
  <si>
    <t>DN40</t>
  </si>
  <si>
    <t>1516181</t>
  </si>
  <si>
    <t>1516201</t>
  </si>
  <si>
    <t>DN80</t>
  </si>
  <si>
    <t>1516211</t>
  </si>
  <si>
    <t>1516721</t>
  </si>
  <si>
    <t>室内塑料给水管接头零件（粘接）</t>
  </si>
  <si>
    <t>1521051</t>
  </si>
  <si>
    <t>室内塑料排水管件</t>
  </si>
  <si>
    <t>1521061</t>
  </si>
  <si>
    <t>1531001</t>
  </si>
  <si>
    <t>Y型过滤器 DN150</t>
  </si>
  <si>
    <t>Y型过滤器 DN100</t>
  </si>
  <si>
    <t>1537011</t>
  </si>
  <si>
    <t>1537036</t>
  </si>
  <si>
    <t>1537221</t>
  </si>
  <si>
    <t>镀锌管卡子</t>
  </si>
  <si>
    <t>12～40×1.5</t>
  </si>
  <si>
    <t>1537291</t>
  </si>
  <si>
    <t>不锈钢管接头零件（卡接）</t>
  </si>
  <si>
    <t>1537296</t>
  </si>
  <si>
    <t>1537301</t>
  </si>
  <si>
    <t>DN65</t>
  </si>
  <si>
    <t>1537441</t>
  </si>
  <si>
    <t>聚氨酯泡沫保温</t>
  </si>
  <si>
    <t>1543551</t>
  </si>
  <si>
    <t>可曲挠橡胶接头 DN100</t>
  </si>
  <si>
    <t>可曲挠橡胶接头 DN150</t>
  </si>
  <si>
    <t>可曲挠橡胶接头 DN50</t>
  </si>
  <si>
    <t>可曲挠橡胶接头 DN40</t>
  </si>
  <si>
    <t>可曲挠橡胶接头 DN80</t>
  </si>
  <si>
    <t>15590001</t>
  </si>
  <si>
    <t>阻火圈DN100</t>
  </si>
  <si>
    <t>阻火圈DN150</t>
  </si>
  <si>
    <t>1600001</t>
  </si>
  <si>
    <t>旋塞阀 DN15</t>
  </si>
  <si>
    <t>截止阀 DN20</t>
  </si>
  <si>
    <t>螺纹截止阀 DN20</t>
  </si>
  <si>
    <t>1600021</t>
  </si>
  <si>
    <t>消声止回阀 DN65</t>
  </si>
  <si>
    <t>闸阀 DN65</t>
  </si>
  <si>
    <t>电动阀 DN65</t>
  </si>
  <si>
    <t>闸阀 DN150</t>
  </si>
  <si>
    <t>闸阀 DN80</t>
  </si>
  <si>
    <t>止回阀 DN80</t>
  </si>
  <si>
    <t>法兰闸阀 DN200</t>
  </si>
  <si>
    <t>法兰闸阀 DN150</t>
  </si>
  <si>
    <t>法兰闸阀 DN100</t>
  </si>
  <si>
    <t>法兰闸阀 DN65</t>
  </si>
  <si>
    <t>法兰止回阀 DN150</t>
  </si>
  <si>
    <t>法兰泄压阀 DN150</t>
  </si>
  <si>
    <t>1600091</t>
  </si>
  <si>
    <t>闸阀 DN100</t>
  </si>
  <si>
    <t>放空阀 DN100</t>
  </si>
  <si>
    <t>水位控制阀</t>
  </si>
  <si>
    <t>旋塞阀 DN65</t>
  </si>
  <si>
    <t>1600111</t>
  </si>
  <si>
    <t>真空破坏器 DN50</t>
  </si>
  <si>
    <t>铜质截止阀 DN50</t>
  </si>
  <si>
    <t>1603001</t>
  </si>
  <si>
    <t>1603171</t>
  </si>
  <si>
    <t>1633001</t>
  </si>
  <si>
    <t>液压浮球阀 DN150</t>
  </si>
  <si>
    <t>液压浮球阀 DN100</t>
  </si>
  <si>
    <t>法兰遥控浮球阀 DN150</t>
  </si>
  <si>
    <t>17010054</t>
  </si>
  <si>
    <t>17010060</t>
  </si>
  <si>
    <t>17010063</t>
  </si>
  <si>
    <t>17010075</t>
  </si>
  <si>
    <t>17010100</t>
  </si>
  <si>
    <t>热镀锌钢管</t>
  </si>
  <si>
    <t>DN125</t>
  </si>
  <si>
    <t>1701011</t>
  </si>
  <si>
    <t>平焊法兰 DN150</t>
  </si>
  <si>
    <t>平焊法兰 DN100</t>
  </si>
  <si>
    <t>平焊法兰 DN65</t>
  </si>
  <si>
    <t>490</t>
  </si>
  <si>
    <t>1701351</t>
  </si>
  <si>
    <t>491</t>
  </si>
  <si>
    <t>1701381</t>
  </si>
  <si>
    <t>492</t>
  </si>
  <si>
    <t>平焊法兰 DN80</t>
  </si>
  <si>
    <t>493</t>
  </si>
  <si>
    <t>494</t>
  </si>
  <si>
    <t>495</t>
  </si>
  <si>
    <t>496</t>
  </si>
  <si>
    <t>497</t>
  </si>
  <si>
    <t>平焊法兰 DN50</t>
  </si>
  <si>
    <t>498</t>
  </si>
  <si>
    <t>平焊法兰 DN40</t>
  </si>
  <si>
    <t>499</t>
  </si>
  <si>
    <t>平焊法兰 DN200</t>
  </si>
  <si>
    <t>500</t>
  </si>
  <si>
    <t>501</t>
  </si>
  <si>
    <t>502</t>
  </si>
  <si>
    <t>503</t>
  </si>
  <si>
    <t>504</t>
  </si>
  <si>
    <t>镀锌钢管SC20</t>
  </si>
  <si>
    <t>505</t>
  </si>
  <si>
    <t>506</t>
  </si>
  <si>
    <t>507</t>
  </si>
  <si>
    <t>508</t>
  </si>
  <si>
    <t>509</t>
  </si>
  <si>
    <t>镀锌钢管DN25</t>
  </si>
  <si>
    <t>510</t>
  </si>
  <si>
    <t>17250020</t>
  </si>
  <si>
    <t>塑料异型管</t>
  </si>
  <si>
    <t>511</t>
  </si>
  <si>
    <t>512</t>
  </si>
  <si>
    <t>17250030</t>
  </si>
  <si>
    <t>D2.5~5</t>
  </si>
  <si>
    <t>513</t>
  </si>
  <si>
    <t>17250040</t>
  </si>
  <si>
    <t>塑料管PC150</t>
  </si>
  <si>
    <t>514</t>
  </si>
  <si>
    <t>17250160</t>
  </si>
  <si>
    <t>D4</t>
  </si>
  <si>
    <t>515</t>
  </si>
  <si>
    <t>516</t>
  </si>
  <si>
    <t>17250370</t>
  </si>
  <si>
    <t>PVC-U排水管DN100</t>
  </si>
  <si>
    <t>517</t>
  </si>
  <si>
    <t>PVC-U排水管DN75</t>
  </si>
  <si>
    <t>518</t>
  </si>
  <si>
    <t>PVC-U排水管DN50</t>
  </si>
  <si>
    <t>519</t>
  </si>
  <si>
    <t>UPVC给水管DN25</t>
  </si>
  <si>
    <t>520</t>
  </si>
  <si>
    <t>UPVC给水管DN50</t>
  </si>
  <si>
    <t>521</t>
  </si>
  <si>
    <t>PVC-U承压排水管DN100</t>
  </si>
  <si>
    <t>522</t>
  </si>
  <si>
    <t>PVC-U承压排水管DN150</t>
  </si>
  <si>
    <t>523</t>
  </si>
  <si>
    <t>PVC-U通气管DN75</t>
  </si>
  <si>
    <t>524</t>
  </si>
  <si>
    <t>17270175</t>
  </si>
  <si>
    <t>橡胶软管</t>
  </si>
  <si>
    <t>525</t>
  </si>
  <si>
    <t>17280030</t>
  </si>
  <si>
    <t>钢骨架塑料复合管 DN40</t>
  </si>
  <si>
    <t>526</t>
  </si>
  <si>
    <t>钢骨架塑料复合管 DN65</t>
  </si>
  <si>
    <t>527</t>
  </si>
  <si>
    <t>钢骨架塑料复合管 DN50</t>
  </si>
  <si>
    <t>528</t>
  </si>
  <si>
    <t>钢骨架塑料复合管 DN80</t>
  </si>
  <si>
    <t>529</t>
  </si>
  <si>
    <t>钢骨架塑料复合管 DN100</t>
  </si>
  <si>
    <t>530</t>
  </si>
  <si>
    <t>17310090</t>
  </si>
  <si>
    <t>镀铬钢管</t>
  </si>
  <si>
    <t>531</t>
  </si>
  <si>
    <t>18010510</t>
  </si>
  <si>
    <t>黑玛钢直通</t>
  </si>
  <si>
    <t>532</t>
  </si>
  <si>
    <t>18010515</t>
  </si>
  <si>
    <t>533</t>
  </si>
  <si>
    <t>18010580</t>
  </si>
  <si>
    <t>黑玛钢弯头</t>
  </si>
  <si>
    <t>534</t>
  </si>
  <si>
    <t>18010585</t>
  </si>
  <si>
    <t>535</t>
  </si>
  <si>
    <t>18010760</t>
  </si>
  <si>
    <t>536</t>
  </si>
  <si>
    <t>18010765</t>
  </si>
  <si>
    <t>537</t>
  </si>
  <si>
    <t>18010807</t>
  </si>
  <si>
    <t>黑玛钢堵头</t>
  </si>
  <si>
    <t>538</t>
  </si>
  <si>
    <t>18010810</t>
  </si>
  <si>
    <t>539</t>
  </si>
  <si>
    <t>540</t>
  </si>
  <si>
    <t>18030885</t>
  </si>
  <si>
    <t>镀锌外接头</t>
  </si>
  <si>
    <t>541</t>
  </si>
  <si>
    <t>18030935</t>
  </si>
  <si>
    <t>镀锌丝堵</t>
  </si>
  <si>
    <t>DN25(堵头)</t>
  </si>
  <si>
    <t>542</t>
  </si>
  <si>
    <t>543</t>
  </si>
  <si>
    <t>544</t>
  </si>
  <si>
    <t>545</t>
  </si>
  <si>
    <t>546</t>
  </si>
  <si>
    <t>547</t>
  </si>
  <si>
    <t>548</t>
  </si>
  <si>
    <t>18031283</t>
  </si>
  <si>
    <t>室内镀锌钢管管件</t>
  </si>
  <si>
    <t>549</t>
  </si>
  <si>
    <t>550</t>
  </si>
  <si>
    <t>551</t>
  </si>
  <si>
    <t>18031463</t>
  </si>
  <si>
    <t>沟槽管件</t>
  </si>
  <si>
    <t>552</t>
  </si>
  <si>
    <t>553</t>
  </si>
  <si>
    <t>554</t>
  </si>
  <si>
    <t>555</t>
  </si>
  <si>
    <t>556</t>
  </si>
  <si>
    <t>18090020</t>
  </si>
  <si>
    <t>PVC-U承压排水管管件DN100</t>
  </si>
  <si>
    <t>557</t>
  </si>
  <si>
    <t>PVC-U排水管管件DN75</t>
  </si>
  <si>
    <t>558</t>
  </si>
  <si>
    <t>18090060</t>
  </si>
  <si>
    <t>PVC-U排水管件DN100</t>
  </si>
  <si>
    <t>559</t>
  </si>
  <si>
    <t>室内塑料给水管接头零件(粘接)DN25</t>
  </si>
  <si>
    <t>560</t>
  </si>
  <si>
    <t>室内塑料给水管接头零件(粘接)DN50</t>
  </si>
  <si>
    <t>561</t>
  </si>
  <si>
    <t>PVC-U排水管件DN75</t>
  </si>
  <si>
    <t>562</t>
  </si>
  <si>
    <t>PVC-U排水管件DN50</t>
  </si>
  <si>
    <t>563</t>
  </si>
  <si>
    <t>PVC-U承压排水管件DN150</t>
  </si>
  <si>
    <t>564</t>
  </si>
  <si>
    <t>PVC-U承压排水管件DN100</t>
  </si>
  <si>
    <t>565</t>
  </si>
  <si>
    <t>PVC-U通气管件DN75</t>
  </si>
  <si>
    <t>566</t>
  </si>
  <si>
    <t>18110220</t>
  </si>
  <si>
    <t>给水室内钢骨架塑料复合管电熔管件 DN65</t>
  </si>
  <si>
    <t>567</t>
  </si>
  <si>
    <t>给水室内钢骨架塑料复合管电熔管件 DN50</t>
  </si>
  <si>
    <t>568</t>
  </si>
  <si>
    <t>给水室内钢骨架塑料复合管电熔管件 DN40</t>
  </si>
  <si>
    <t>569</t>
  </si>
  <si>
    <t>给水室内钢骨架塑料复合管电熔管件 DN80</t>
  </si>
  <si>
    <t>570</t>
  </si>
  <si>
    <t>给水室内钢骨架塑料复合管电熔管件 DN100</t>
  </si>
  <si>
    <t>571</t>
  </si>
  <si>
    <t>572</t>
  </si>
  <si>
    <t>573</t>
  </si>
  <si>
    <t>574</t>
  </si>
  <si>
    <t>575</t>
  </si>
  <si>
    <t>18250140</t>
  </si>
  <si>
    <t>12~40×1.5</t>
  </si>
  <si>
    <t>576</t>
  </si>
  <si>
    <t>18250510</t>
  </si>
  <si>
    <t>扁钢卡子</t>
  </si>
  <si>
    <t>25×4</t>
  </si>
  <si>
    <t>577</t>
  </si>
  <si>
    <t>1841121</t>
  </si>
  <si>
    <t>水龙头</t>
  </si>
  <si>
    <t>578</t>
  </si>
  <si>
    <t>1843001</t>
  </si>
  <si>
    <t>PVC圆形地漏 DN100</t>
  </si>
  <si>
    <t>579</t>
  </si>
  <si>
    <t>1861011</t>
  </si>
  <si>
    <t>一体化消毒装置（WTS-3W,功率500w,配不锈钢∅300*500,交流电220v）</t>
  </si>
  <si>
    <t>580</t>
  </si>
  <si>
    <t>19000001</t>
  </si>
  <si>
    <t>截止阀DN20</t>
  </si>
  <si>
    <t>581</t>
  </si>
  <si>
    <t>截止阀DN25</t>
  </si>
  <si>
    <t>582</t>
  </si>
  <si>
    <t>末端试水阀</t>
  </si>
  <si>
    <t>583</t>
  </si>
  <si>
    <t>19000020</t>
  </si>
  <si>
    <t>闸阀DN65</t>
  </si>
  <si>
    <t>584</t>
  </si>
  <si>
    <t>信号阀</t>
  </si>
  <si>
    <t>585</t>
  </si>
  <si>
    <t>闸阀</t>
  </si>
  <si>
    <t>586</t>
  </si>
  <si>
    <t>焊接法兰阀门</t>
  </si>
  <si>
    <t>587</t>
  </si>
  <si>
    <t>588</t>
  </si>
  <si>
    <t>闸阀  DN50</t>
  </si>
  <si>
    <t>589</t>
  </si>
  <si>
    <t>电动阀  DN50</t>
  </si>
  <si>
    <t>590</t>
  </si>
  <si>
    <t>19000210</t>
  </si>
  <si>
    <t>螺纹阀门</t>
  </si>
  <si>
    <t>591</t>
  </si>
  <si>
    <t>19030170</t>
  </si>
  <si>
    <t>螺纹闸阀DN65</t>
  </si>
  <si>
    <t>592</t>
  </si>
  <si>
    <t>螺纹截止阀DN50</t>
  </si>
  <si>
    <t>593</t>
  </si>
  <si>
    <t>1911031</t>
  </si>
  <si>
    <t>管子托钩</t>
  </si>
  <si>
    <t>594</t>
  </si>
  <si>
    <t>1911071</t>
  </si>
  <si>
    <t>自动排气阀 DN25</t>
  </si>
  <si>
    <t>595</t>
  </si>
  <si>
    <t>1955001</t>
  </si>
  <si>
    <t>消声器 800*500，L=1000</t>
  </si>
  <si>
    <t>596</t>
  </si>
  <si>
    <t>1959001</t>
  </si>
  <si>
    <t>消声静压箱 2500*1500*600(h)</t>
  </si>
  <si>
    <t>597</t>
  </si>
  <si>
    <t>20000080</t>
  </si>
  <si>
    <t>沟槽法兰</t>
  </si>
  <si>
    <t>1.6Mpa以下 50</t>
  </si>
  <si>
    <t>598</t>
  </si>
  <si>
    <t>20000130</t>
  </si>
  <si>
    <t>599</t>
  </si>
  <si>
    <t>20010360</t>
  </si>
  <si>
    <t>钢板平焊法兰DN65</t>
  </si>
  <si>
    <t>600</t>
  </si>
  <si>
    <t>钢板平焊法兰</t>
  </si>
  <si>
    <t>601</t>
  </si>
  <si>
    <t>602</t>
  </si>
  <si>
    <t>钢板平焊法兰DN50</t>
  </si>
  <si>
    <t>603</t>
  </si>
  <si>
    <t>604</t>
  </si>
  <si>
    <t>203044138</t>
  </si>
  <si>
    <t>沟槽式管件(综合) DN100</t>
  </si>
  <si>
    <t>605</t>
  </si>
  <si>
    <t>异径大小头 DN80*65</t>
  </si>
  <si>
    <t>606</t>
  </si>
  <si>
    <t>2101001</t>
  </si>
  <si>
    <t>法兰水表 DN150</t>
  </si>
  <si>
    <t>607</t>
  </si>
  <si>
    <t>2101011</t>
  </si>
  <si>
    <t>螺纹水表 DN50</t>
  </si>
  <si>
    <t>608</t>
  </si>
  <si>
    <t>21150140</t>
  </si>
  <si>
    <t>大便器排水接头</t>
  </si>
  <si>
    <t>609</t>
  </si>
  <si>
    <t>21170010</t>
  </si>
  <si>
    <t>立式小便器</t>
  </si>
  <si>
    <t>610</t>
  </si>
  <si>
    <t>洗脸盆</t>
  </si>
  <si>
    <t>611</t>
  </si>
  <si>
    <t>大便器</t>
  </si>
  <si>
    <t>612</t>
  </si>
  <si>
    <t>拖布池</t>
  </si>
  <si>
    <t>613</t>
  </si>
  <si>
    <t>单冷水龙头 DN15</t>
  </si>
  <si>
    <t>614</t>
  </si>
  <si>
    <t>21450001</t>
  </si>
  <si>
    <t>高效净水机</t>
  </si>
  <si>
    <t>615</t>
  </si>
  <si>
    <t>商用饮水设备</t>
  </si>
  <si>
    <t>616</t>
  </si>
  <si>
    <t>全自动中央净水机</t>
  </si>
  <si>
    <t>617</t>
  </si>
  <si>
    <t>2159001</t>
  </si>
  <si>
    <t>仪表接头</t>
  </si>
  <si>
    <t>618</t>
  </si>
  <si>
    <t>2165001</t>
  </si>
  <si>
    <t>消防设备电源电压传感器</t>
  </si>
  <si>
    <t>619</t>
  </si>
  <si>
    <t>压力仪表</t>
  </si>
  <si>
    <t>620</t>
  </si>
  <si>
    <t>压力开关 DN150</t>
  </si>
  <si>
    <t>621</t>
  </si>
  <si>
    <t>取源部件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</si>
  <si>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</si>
  <si>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</si>
  <si>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</si>
  <si>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</si>
  <si>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</si>
  <si>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</si>
  <si>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</si>
  <si>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</si>
  <si>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</si>
  <si>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</si>
  <si>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22110010</t>
  </si>
  <si>
    <t>632</t>
  </si>
  <si>
    <t>真空破坏器 DN25</t>
  </si>
  <si>
    <t>633</t>
  </si>
  <si>
    <t>自动排气阀</t>
  </si>
  <si>
    <t>634</t>
  </si>
  <si>
    <t>23030040</t>
  </si>
  <si>
    <t>全铜室内消火栓</t>
  </si>
  <si>
    <t>产品说明:有证书;公称直径DN(mm):65;压力等级(MPa):1.6;品种:室内消火栓;型号:SNW65-I;结构形式:普通型</t>
  </si>
  <si>
    <t>635</t>
  </si>
  <si>
    <t>23030050</t>
  </si>
  <si>
    <t>试验用消火栓</t>
  </si>
  <si>
    <t>636</t>
  </si>
  <si>
    <t>23070001</t>
  </si>
  <si>
    <t>灭火器箱</t>
  </si>
  <si>
    <t>品种:灭火器箱;型号:XMDDG22;箱体容量:4KG×4;箱门材质:铁皮烤漆</t>
  </si>
  <si>
    <t>637</t>
  </si>
  <si>
    <t>638</t>
  </si>
  <si>
    <t>23130001</t>
  </si>
  <si>
    <t>水流指示器</t>
  </si>
  <si>
    <t>639</t>
  </si>
  <si>
    <t>23210001</t>
  </si>
  <si>
    <t>喷头</t>
  </si>
  <si>
    <t>640</t>
  </si>
  <si>
    <t>23310020</t>
  </si>
  <si>
    <t>消防水炮</t>
  </si>
  <si>
    <t>641</t>
  </si>
  <si>
    <t>23370100</t>
  </si>
  <si>
    <t>呼叫器</t>
  </si>
  <si>
    <t>个(对)</t>
  </si>
  <si>
    <t>642</t>
  </si>
  <si>
    <t>23390005</t>
  </si>
  <si>
    <t>声光报警器</t>
  </si>
  <si>
    <t>643</t>
  </si>
  <si>
    <t>644</t>
  </si>
  <si>
    <t>23390025</t>
  </si>
  <si>
    <t>消防警铃</t>
  </si>
  <si>
    <t>645</t>
  </si>
  <si>
    <t>646</t>
  </si>
  <si>
    <t>23390390</t>
  </si>
  <si>
    <t>火灾报警控制主机</t>
  </si>
  <si>
    <t>647</t>
  </si>
  <si>
    <t>23390395</t>
  </si>
  <si>
    <t>图形显示装置</t>
  </si>
  <si>
    <t>648</t>
  </si>
  <si>
    <t>23410060</t>
  </si>
  <si>
    <t>防水按钮</t>
  </si>
  <si>
    <t>LN-10S 3P</t>
  </si>
  <si>
    <t>649</t>
  </si>
  <si>
    <t>650</t>
  </si>
  <si>
    <t>24010020</t>
  </si>
  <si>
    <t>螺纹水表DN65</t>
  </si>
  <si>
    <t>651</t>
  </si>
  <si>
    <t>螺纹水表DN50</t>
  </si>
  <si>
    <t>652</t>
  </si>
  <si>
    <t>24110073</t>
  </si>
  <si>
    <t>压力表</t>
  </si>
  <si>
    <t>0~1.6MPa(带弯带阀)</t>
  </si>
  <si>
    <t>653</t>
  </si>
  <si>
    <t>24110140</t>
  </si>
  <si>
    <t>弹簧压力表</t>
  </si>
  <si>
    <t>Y-100 0~1.6MPa</t>
  </si>
  <si>
    <t>654</t>
  </si>
  <si>
    <t>2417061</t>
  </si>
  <si>
    <t>655</t>
  </si>
  <si>
    <t>24330001</t>
  </si>
  <si>
    <t>光盘</t>
  </si>
  <si>
    <t>5″</t>
  </si>
  <si>
    <t>656</t>
  </si>
  <si>
    <t>24590010</t>
  </si>
  <si>
    <t>压力表弯管</t>
  </si>
  <si>
    <t>657</t>
  </si>
  <si>
    <t>24590020</t>
  </si>
  <si>
    <t>658</t>
  </si>
  <si>
    <t>659</t>
  </si>
  <si>
    <t>自带电源消防应急标志灯-楼层指示灯</t>
  </si>
  <si>
    <t>660</t>
  </si>
  <si>
    <t>自带电源消防双头应急灯</t>
  </si>
  <si>
    <t>661</t>
  </si>
  <si>
    <t>指示灯</t>
  </si>
  <si>
    <t>662</t>
  </si>
  <si>
    <t>663</t>
  </si>
  <si>
    <t>自带电源消防应急标志灯-安全出口</t>
  </si>
  <si>
    <t>664</t>
  </si>
  <si>
    <t>自带电源消防应急标志灯-单面单向</t>
  </si>
  <si>
    <t>665</t>
  </si>
  <si>
    <t>666</t>
  </si>
  <si>
    <t>667</t>
  </si>
  <si>
    <t>668</t>
  </si>
  <si>
    <t>2501121</t>
  </si>
  <si>
    <t>裸铜线</t>
  </si>
  <si>
    <t>10mm2</t>
  </si>
  <si>
    <t>669</t>
  </si>
  <si>
    <t>2503006</t>
  </si>
  <si>
    <t>670</t>
  </si>
  <si>
    <t>2503196</t>
  </si>
  <si>
    <t>铜芯多股绝缘电线 NH-RVSP-4*1.5</t>
  </si>
  <si>
    <t>671</t>
  </si>
  <si>
    <t>铜芯多股绝缘电线 NH-RVS-4*1.5</t>
  </si>
  <si>
    <t>672</t>
  </si>
  <si>
    <t>2602031</t>
  </si>
  <si>
    <t>铸铁垫板</t>
  </si>
  <si>
    <t>673</t>
  </si>
  <si>
    <t>674</t>
  </si>
  <si>
    <t>675</t>
  </si>
  <si>
    <t>676</t>
  </si>
  <si>
    <t>2609201</t>
  </si>
  <si>
    <t>DT-10mm2</t>
  </si>
  <si>
    <t>677</t>
  </si>
  <si>
    <t>2609211</t>
  </si>
  <si>
    <t>678</t>
  </si>
  <si>
    <t>2617001</t>
  </si>
  <si>
    <t>胶木线夹</t>
  </si>
  <si>
    <t>679</t>
  </si>
  <si>
    <t>26410050</t>
  </si>
  <si>
    <t>电话插座</t>
  </si>
  <si>
    <t>680</t>
  </si>
  <si>
    <t>681</t>
  </si>
  <si>
    <t>682</t>
  </si>
  <si>
    <t>683</t>
  </si>
  <si>
    <t>684</t>
  </si>
  <si>
    <t>685</t>
  </si>
  <si>
    <t>26490060</t>
  </si>
  <si>
    <t>流量开关</t>
  </si>
  <si>
    <t>686</t>
  </si>
  <si>
    <t>27050080</t>
  </si>
  <si>
    <t>型钢避雷线</t>
  </si>
  <si>
    <t>687</t>
  </si>
  <si>
    <t>27060060</t>
  </si>
  <si>
    <t>接地线</t>
  </si>
  <si>
    <t>1×16mm2</t>
  </si>
  <si>
    <t>688</t>
  </si>
  <si>
    <t>27060170</t>
  </si>
  <si>
    <t>接地母线</t>
  </si>
  <si>
    <t>689</t>
  </si>
  <si>
    <t>镀锌扁钢 40X4</t>
  </si>
  <si>
    <t>690</t>
  </si>
  <si>
    <t>691</t>
  </si>
  <si>
    <t>27190050</t>
  </si>
  <si>
    <t>橡皮绝缘板</t>
  </si>
  <si>
    <t>692</t>
  </si>
  <si>
    <t>693</t>
  </si>
  <si>
    <t>28010080</t>
  </si>
  <si>
    <t>6mm2</t>
  </si>
  <si>
    <t>694</t>
  </si>
  <si>
    <t>695</t>
  </si>
  <si>
    <t>WDZN-BYJ-2.5</t>
  </si>
  <si>
    <t>696</t>
  </si>
  <si>
    <t>697</t>
  </si>
  <si>
    <t>698</t>
  </si>
  <si>
    <t>699</t>
  </si>
  <si>
    <t>铜芯聚氯乙烯绝缘电线</t>
  </si>
  <si>
    <t>WDZ BYJ-3*1.5</t>
  </si>
  <si>
    <t>700</t>
  </si>
  <si>
    <t>701</t>
  </si>
  <si>
    <t>702</t>
  </si>
  <si>
    <t>703</t>
  </si>
  <si>
    <t>704</t>
  </si>
  <si>
    <t>705</t>
  </si>
  <si>
    <t>706</t>
  </si>
  <si>
    <t>707</t>
  </si>
  <si>
    <t>28030270</t>
  </si>
  <si>
    <t>网络线 六类4对对绞线</t>
  </si>
  <si>
    <t>708</t>
  </si>
  <si>
    <t>电话线 RVS-2x0.5</t>
  </si>
  <si>
    <t>709</t>
  </si>
  <si>
    <t>监控  UTPCAT6</t>
  </si>
  <si>
    <t>710</t>
  </si>
  <si>
    <t>双绞线缆 RVV2X1.5</t>
  </si>
  <si>
    <t>711</t>
  </si>
  <si>
    <t>双绞线缆 WDZN-RYS2*1.5</t>
  </si>
  <si>
    <t>712</t>
  </si>
  <si>
    <t>双绞线缆NH-BV-2X2.5</t>
  </si>
  <si>
    <t>713</t>
  </si>
  <si>
    <t>双绞线缆NH-RVS-2X1.5</t>
  </si>
  <si>
    <t>714</t>
  </si>
  <si>
    <t>双绞线缆WDZN-RYS2*1.5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</si>
  <si>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</si>
  <si>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</si>
  <si>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</si>
  <si>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</si>
  <si>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</si>
  <si>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</si>
  <si>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</si>
  <si>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</si>
  <si>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</si>
  <si>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</si>
  <si>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28030310</t>
  </si>
  <si>
    <t>BVR-35mm2</t>
  </si>
  <si>
    <t>725</t>
  </si>
  <si>
    <t>28030350</t>
  </si>
  <si>
    <t>铜芯橡皮绝缘电线</t>
  </si>
  <si>
    <t>3×2.5mm2</t>
  </si>
  <si>
    <t>726</t>
  </si>
  <si>
    <t>28030440</t>
  </si>
  <si>
    <t>BV-105℃-1mm2</t>
  </si>
  <si>
    <t>727</t>
  </si>
  <si>
    <t>728</t>
  </si>
  <si>
    <t>729</t>
  </si>
  <si>
    <t>730</t>
  </si>
  <si>
    <t>28030510</t>
  </si>
  <si>
    <t>BV-6mm2</t>
  </si>
  <si>
    <t>731</t>
  </si>
  <si>
    <t>28030669</t>
  </si>
  <si>
    <t>阻燃铜芯聚氯乙烯绝缘绞型软导线</t>
  </si>
  <si>
    <t>ZR-RVS 2×1.5mm2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</si>
  <si>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</si>
  <si>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</si>
  <si>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</si>
  <si>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</si>
  <si>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</si>
  <si>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</si>
  <si>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</si>
  <si>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</si>
  <si>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</si>
  <si>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</si>
  <si>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28250010</t>
  </si>
  <si>
    <t>8芯室内光缆</t>
  </si>
  <si>
    <t>742</t>
  </si>
  <si>
    <t>2芯室内光缆</t>
  </si>
  <si>
    <t>743</t>
  </si>
  <si>
    <t>6芯万兆单模光缆</t>
  </si>
  <si>
    <t>744</t>
  </si>
  <si>
    <t>4芯单模光纤主干</t>
  </si>
  <si>
    <t>745</t>
  </si>
  <si>
    <t>12芯室内光缆</t>
  </si>
  <si>
    <t>746</t>
  </si>
  <si>
    <t>28410001</t>
  </si>
  <si>
    <t>WDZN-YJE-3x4</t>
  </si>
  <si>
    <t>747</t>
  </si>
  <si>
    <t>NH-YJV-5x4</t>
  </si>
  <si>
    <t>748</t>
  </si>
  <si>
    <t>NH-YJV-5x10</t>
  </si>
  <si>
    <t>749</t>
  </si>
  <si>
    <t>YJV-3x70</t>
  </si>
  <si>
    <t>750</t>
  </si>
  <si>
    <t>751</t>
  </si>
  <si>
    <t>752</t>
  </si>
  <si>
    <t>753</t>
  </si>
  <si>
    <t>电缆桥架CT300X200</t>
  </si>
  <si>
    <t>754</t>
  </si>
  <si>
    <t>电缆桥架CT200X200</t>
  </si>
  <si>
    <t>755</t>
  </si>
  <si>
    <t>756</t>
  </si>
  <si>
    <t>757</t>
  </si>
  <si>
    <t>758</t>
  </si>
  <si>
    <t>29030030</t>
  </si>
  <si>
    <t>金属线槽 200*100</t>
  </si>
  <si>
    <t>759</t>
  </si>
  <si>
    <t>760</t>
  </si>
  <si>
    <t>29050030</t>
  </si>
  <si>
    <t>插接母线槽1250A/4p</t>
  </si>
  <si>
    <t>761</t>
  </si>
  <si>
    <t>29050040</t>
  </si>
  <si>
    <t>母线槽终端箱CMX-1250A/4P</t>
  </si>
  <si>
    <t>762</t>
  </si>
  <si>
    <t>母线槽始端箱CMX-1250A/4P</t>
  </si>
  <si>
    <t>763</t>
  </si>
  <si>
    <t>29060030</t>
  </si>
  <si>
    <t>镀锌电线管</t>
  </si>
  <si>
    <t>公称尺寸32mm 壁厚1.2mm</t>
  </si>
  <si>
    <t>764</t>
  </si>
  <si>
    <t>公称尺寸25mm 壁厚1.2mm</t>
  </si>
  <si>
    <t>765</t>
  </si>
  <si>
    <t>公称尺寸20mm 壁厚1.2mm</t>
  </si>
  <si>
    <t>766</t>
  </si>
  <si>
    <t>29060040</t>
  </si>
  <si>
    <t>镀锌电线管接头</t>
  </si>
  <si>
    <t>20×1.5</t>
  </si>
  <si>
    <t>767</t>
  </si>
  <si>
    <t>29060045</t>
  </si>
  <si>
    <t>25×1.5</t>
  </si>
  <si>
    <t>768</t>
  </si>
  <si>
    <t>769</t>
  </si>
  <si>
    <t>29060050</t>
  </si>
  <si>
    <t>32×1.5</t>
  </si>
  <si>
    <t>770</t>
  </si>
  <si>
    <t>29060100</t>
  </si>
  <si>
    <t>镀锌电线管塑料护口</t>
  </si>
  <si>
    <t>771</t>
  </si>
  <si>
    <t>29060105</t>
  </si>
  <si>
    <t>DN25~32</t>
  </si>
  <si>
    <t>772</t>
  </si>
  <si>
    <t>773</t>
  </si>
  <si>
    <t>774</t>
  </si>
  <si>
    <t>775</t>
  </si>
  <si>
    <t>776</t>
  </si>
  <si>
    <t>刚性难燃管PC32</t>
  </si>
  <si>
    <t>777</t>
  </si>
  <si>
    <t>778</t>
  </si>
  <si>
    <t>刚性难燃管</t>
  </si>
  <si>
    <t>PC20</t>
  </si>
  <si>
    <t>779</t>
  </si>
  <si>
    <t>29060145</t>
  </si>
  <si>
    <t>钢管保护管</t>
  </si>
  <si>
    <t>φ40×400</t>
  </si>
  <si>
    <t>780</t>
  </si>
  <si>
    <t>781</t>
  </si>
  <si>
    <t>782</t>
  </si>
  <si>
    <t>29060290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</si>
  <si>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</si>
  <si>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</si>
  <si>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</si>
  <si>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</si>
  <si>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</si>
  <si>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</si>
  <si>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</si>
  <si>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</si>
  <si>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</si>
  <si>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29060563</t>
  </si>
  <si>
    <t>铜压接管</t>
  </si>
  <si>
    <t>35mm2</t>
  </si>
  <si>
    <t>792</t>
  </si>
  <si>
    <t>29060567</t>
  </si>
  <si>
    <t>120mm2</t>
  </si>
  <si>
    <t>793</t>
  </si>
  <si>
    <t>29060610</t>
  </si>
  <si>
    <t>线号塑料软套管</t>
  </si>
  <si>
    <t>794</t>
  </si>
  <si>
    <t>795</t>
  </si>
  <si>
    <t>29090175</t>
  </si>
  <si>
    <t>塑料接线柱</t>
  </si>
  <si>
    <t>双线</t>
  </si>
  <si>
    <t>796</t>
  </si>
  <si>
    <t>29090185</t>
  </si>
  <si>
    <t>铜端子</t>
  </si>
  <si>
    <t>797</t>
  </si>
  <si>
    <t>798</t>
  </si>
  <si>
    <t>799</t>
  </si>
  <si>
    <t>29090215</t>
  </si>
  <si>
    <t>800</t>
  </si>
  <si>
    <t>801</t>
  </si>
  <si>
    <t>802</t>
  </si>
  <si>
    <t>803</t>
  </si>
  <si>
    <t>804</t>
  </si>
  <si>
    <t>29110240</t>
  </si>
  <si>
    <t>8口光端盒</t>
  </si>
  <si>
    <t>805</t>
  </si>
  <si>
    <t>806</t>
  </si>
  <si>
    <t>灯具接线盒</t>
  </si>
  <si>
    <t>807</t>
  </si>
  <si>
    <t>808</t>
  </si>
  <si>
    <t>809</t>
  </si>
  <si>
    <t>810</t>
  </si>
  <si>
    <t>811</t>
  </si>
  <si>
    <t>812</t>
  </si>
  <si>
    <t>29170340</t>
  </si>
  <si>
    <t>813</t>
  </si>
  <si>
    <t>30030040</t>
  </si>
  <si>
    <t>半球式彩色摄像机</t>
  </si>
  <si>
    <t>814</t>
  </si>
  <si>
    <t>30030080</t>
  </si>
  <si>
    <t>视频管理键盘</t>
  </si>
  <si>
    <t>815</t>
  </si>
  <si>
    <t>46寸液晶监视器</t>
  </si>
  <si>
    <t>816</t>
  </si>
  <si>
    <t>32寸液晶监视器</t>
  </si>
  <si>
    <t>817</t>
  </si>
  <si>
    <t>3003041</t>
  </si>
  <si>
    <t>水锤消除器 D9150</t>
  </si>
  <si>
    <t>818</t>
  </si>
  <si>
    <t>30070010</t>
  </si>
  <si>
    <t>消防专用电话主机</t>
  </si>
  <si>
    <t>819</t>
  </si>
  <si>
    <t>3011001</t>
  </si>
  <si>
    <t>装配式方形储热保温水箱 15m3（内用304不锈钢，中间聚氨脂发泡保温,外用304不锈钢）</t>
  </si>
  <si>
    <t>820</t>
  </si>
  <si>
    <t>30130020</t>
  </si>
  <si>
    <t>8位模块式信息插座</t>
  </si>
  <si>
    <t>单口</t>
  </si>
  <si>
    <t>821</t>
  </si>
  <si>
    <t>30190001</t>
  </si>
  <si>
    <t>IP网络适配器</t>
  </si>
  <si>
    <t>822</t>
  </si>
  <si>
    <t>设备网接入交换机</t>
  </si>
  <si>
    <t>823</t>
  </si>
  <si>
    <t>接线箱</t>
  </si>
  <si>
    <t>824</t>
  </si>
  <si>
    <t>825</t>
  </si>
  <si>
    <t>30190050</t>
  </si>
  <si>
    <t>10W壁挂音响</t>
  </si>
  <si>
    <t>826</t>
  </si>
  <si>
    <t>30210160</t>
  </si>
  <si>
    <t>安防专用交换机（24口，带POE）</t>
  </si>
  <si>
    <t>827</t>
  </si>
  <si>
    <t>安防专用交换机（24口）</t>
  </si>
  <si>
    <t>828</t>
  </si>
  <si>
    <t>24口交换机</t>
  </si>
  <si>
    <t>829</t>
  </si>
  <si>
    <t>24口电话交换机</t>
  </si>
  <si>
    <t>830</t>
  </si>
  <si>
    <t>831</t>
  </si>
  <si>
    <t>832</t>
  </si>
  <si>
    <t>3101131</t>
  </si>
  <si>
    <t>橡胶石棉盘根</t>
  </si>
  <si>
    <t>编织 φ11～25（250℃）</t>
  </si>
  <si>
    <t>833</t>
  </si>
  <si>
    <t>3101161</t>
  </si>
  <si>
    <t>油浸石棉盘根</t>
  </si>
  <si>
    <t>编织 φ6～10（250℃）</t>
  </si>
  <si>
    <t>834</t>
  </si>
  <si>
    <t>3101291</t>
  </si>
  <si>
    <t>难燃B1级PEF自粘板</t>
  </si>
  <si>
    <t>835</t>
  </si>
  <si>
    <t>3113011</t>
  </si>
  <si>
    <t>836</t>
  </si>
  <si>
    <t>3113051</t>
  </si>
  <si>
    <t>白纱布带</t>
  </si>
  <si>
    <t>20mm×20m</t>
  </si>
  <si>
    <t>837</t>
  </si>
  <si>
    <t>3113121</t>
  </si>
  <si>
    <t>帆布</t>
  </si>
  <si>
    <t>838</t>
  </si>
  <si>
    <t>3113261</t>
  </si>
  <si>
    <t>839</t>
  </si>
  <si>
    <t>3113351</t>
  </si>
  <si>
    <t>840</t>
  </si>
  <si>
    <t>3115001</t>
  </si>
  <si>
    <t>841</t>
  </si>
  <si>
    <t>3117001</t>
  </si>
  <si>
    <t>标志牌</t>
  </si>
  <si>
    <t>塑料扁形</t>
  </si>
  <si>
    <t>842</t>
  </si>
  <si>
    <t>3117061</t>
  </si>
  <si>
    <t>位号牌</t>
  </si>
  <si>
    <t>843</t>
  </si>
  <si>
    <t>33010020</t>
  </si>
  <si>
    <t>镀锌扁钢支架</t>
  </si>
  <si>
    <t>40×3</t>
  </si>
  <si>
    <t>844</t>
  </si>
  <si>
    <t>33050040</t>
  </si>
  <si>
    <t>侧入式雨水斗DN100</t>
  </si>
  <si>
    <t>845</t>
  </si>
  <si>
    <t>33110030</t>
  </si>
  <si>
    <t>水箱 3*2.5*3</t>
  </si>
  <si>
    <t>846</t>
  </si>
  <si>
    <t>34050060</t>
  </si>
  <si>
    <t>打印纸</t>
  </si>
  <si>
    <t>132-1</t>
  </si>
  <si>
    <t>箱</t>
  </si>
  <si>
    <t>847</t>
  </si>
  <si>
    <t>34050067</t>
  </si>
  <si>
    <t>打印纸卷</t>
  </si>
  <si>
    <t>848</t>
  </si>
  <si>
    <t>849</t>
  </si>
  <si>
    <t>34090001</t>
  </si>
  <si>
    <t>白绸</t>
  </si>
  <si>
    <t>850</t>
  </si>
  <si>
    <t>34090070</t>
  </si>
  <si>
    <t>电池</t>
  </si>
  <si>
    <t>节</t>
  </si>
  <si>
    <t>851</t>
  </si>
  <si>
    <t>34090250</t>
  </si>
  <si>
    <t>脱脂棉</t>
  </si>
  <si>
    <t>852</t>
  </si>
  <si>
    <t>853</t>
  </si>
  <si>
    <t>34130001</t>
  </si>
  <si>
    <t>854</t>
  </si>
  <si>
    <t>855</t>
  </si>
  <si>
    <t>34130003</t>
  </si>
  <si>
    <t>856</t>
  </si>
  <si>
    <t>34130090</t>
  </si>
  <si>
    <t>857</t>
  </si>
  <si>
    <t>858</t>
  </si>
  <si>
    <t>859</t>
  </si>
  <si>
    <t>860</t>
  </si>
  <si>
    <t>37330870</t>
  </si>
  <si>
    <t>24口配线架</t>
  </si>
  <si>
    <t>861</t>
  </si>
  <si>
    <t>5029031</t>
  </si>
  <si>
    <t>进风风机(柜式离心风机) DKT18-3-B(1)【风量:10241m3/h,全压:412Pa,重量:196kg,功率:3kW(380V)  外形尺寸:1200*930*910,效率：52%,风机的单位风量耗功率:Ws=0.22W/(m3/h)】</t>
  </si>
  <si>
    <t>862</t>
  </si>
  <si>
    <t>863</t>
  </si>
  <si>
    <t>5100001</t>
  </si>
  <si>
    <t>设</t>
  </si>
  <si>
    <t>热泵循环泵 空气源热泵3P 3.75kw</t>
  </si>
  <si>
    <t>864</t>
  </si>
  <si>
    <t>热水加压泵 Q=250L/h H=7m N=160W</t>
  </si>
  <si>
    <t>865</t>
  </si>
  <si>
    <t>5305011</t>
  </si>
  <si>
    <t>百叶窗式换气扇 APB20-4-B【风量:492m3/h,噪声:&lt;59(dB), 功率:25W(220V),余压:100Pa,外形尺寸:248*248*62,风机的全效率:η=52%,风机的单位风量耗功率:Ws=0.06W/(m3/h)】</t>
  </si>
  <si>
    <t>866</t>
  </si>
  <si>
    <t>55050330</t>
  </si>
  <si>
    <t>紧急广播主机</t>
  </si>
  <si>
    <t>867</t>
  </si>
  <si>
    <t>高压柜配电箱 GG1</t>
  </si>
  <si>
    <t>868</t>
  </si>
  <si>
    <t>高压柜配电箱 GG2</t>
  </si>
  <si>
    <t>869</t>
  </si>
  <si>
    <t>高压柜配电箱 GG3</t>
  </si>
  <si>
    <t>870</t>
  </si>
  <si>
    <t>低压柜配电箱 AA1</t>
  </si>
  <si>
    <t>871</t>
  </si>
  <si>
    <t>低压柜配电箱 AA2</t>
  </si>
  <si>
    <t>872</t>
  </si>
  <si>
    <t>低压柜配电箱 AA3</t>
  </si>
  <si>
    <t>873</t>
  </si>
  <si>
    <t>低压柜配电箱 AA4</t>
  </si>
  <si>
    <t>874</t>
  </si>
  <si>
    <t>低压柜配电箱 AA5</t>
  </si>
  <si>
    <t>875</t>
  </si>
  <si>
    <t>充电主机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</si>
  <si>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</si>
  <si>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</si>
  <si>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</si>
  <si>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</si>
  <si>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</si>
  <si>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</si>
  <si>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</si>
  <si>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</si>
  <si>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</si>
  <si>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</si>
  <si>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</si>
  <si>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</si>
  <si>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</si>
  <si>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</si>
  <si>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</si>
  <si>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</si>
  <si>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</si>
  <si>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</si>
  <si>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</si>
  <si>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BD综合布线配线箱</t>
  </si>
  <si>
    <t>895</t>
  </si>
  <si>
    <t>光适配器</t>
  </si>
  <si>
    <t>896</t>
  </si>
  <si>
    <t>分光器</t>
  </si>
  <si>
    <t>897</t>
  </si>
  <si>
    <t>配电箱 2-zALE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</si>
  <si>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</si>
  <si>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</si>
  <si>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</si>
  <si>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</si>
  <si>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</si>
  <si>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</si>
  <si>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</si>
  <si>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</si>
  <si>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</si>
  <si>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</si>
  <si>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55430050</t>
  </si>
  <si>
    <t>干式变压器 SCB(NX1)-1250/10, 10/0.4KV,D,yn11 Uk=6%,IP20罩壳</t>
  </si>
  <si>
    <t>908</t>
  </si>
  <si>
    <t>55470010</t>
  </si>
  <si>
    <t>柴油发电机630KW</t>
  </si>
  <si>
    <t>909</t>
  </si>
  <si>
    <t>55490180</t>
  </si>
  <si>
    <t>等电位端子箱</t>
  </si>
  <si>
    <t>910</t>
  </si>
  <si>
    <t>5631001</t>
  </si>
  <si>
    <t>电梯用绳头卡板</t>
  </si>
  <si>
    <t>911</t>
  </si>
  <si>
    <t>57010040</t>
  </si>
  <si>
    <t>报警器+警铃</t>
  </si>
  <si>
    <t>912</t>
  </si>
  <si>
    <t>57330001</t>
  </si>
  <si>
    <t>FD/楼层配线箱</t>
  </si>
  <si>
    <t>913</t>
  </si>
  <si>
    <t>BD/综合布线配线柜(运营商接入机柜)</t>
  </si>
  <si>
    <t>914</t>
  </si>
  <si>
    <t>监控系统配线箱（含箱内元件）</t>
  </si>
  <si>
    <t>915</t>
  </si>
  <si>
    <t>916</t>
  </si>
  <si>
    <t>网络配线架</t>
  </si>
  <si>
    <t>917</t>
  </si>
  <si>
    <t>DC电源适配器</t>
  </si>
  <si>
    <t>918</t>
  </si>
  <si>
    <t>57450001</t>
  </si>
  <si>
    <t>视频安防监控兼周界防范系统工作站</t>
  </si>
  <si>
    <t>919</t>
  </si>
  <si>
    <t>920</t>
  </si>
  <si>
    <t>921</t>
  </si>
  <si>
    <t>922</t>
  </si>
  <si>
    <t>8021403</t>
  </si>
  <si>
    <t>砼</t>
  </si>
  <si>
    <t>混凝土</t>
  </si>
  <si>
    <t>923</t>
  </si>
  <si>
    <t>870110001</t>
  </si>
  <si>
    <t>数字温度计</t>
  </si>
  <si>
    <t>924</t>
  </si>
  <si>
    <t>870113025</t>
  </si>
  <si>
    <t>便携式电动泵压力校验仪</t>
  </si>
  <si>
    <t>925</t>
  </si>
  <si>
    <t>870113055</t>
  </si>
  <si>
    <t>标准压力发生器</t>
  </si>
  <si>
    <t>926</t>
  </si>
  <si>
    <t>870113059</t>
  </si>
  <si>
    <t>标准差压发生器</t>
  </si>
  <si>
    <t>927</t>
  </si>
  <si>
    <t>870125001</t>
  </si>
  <si>
    <t>彩色监视器</t>
  </si>
  <si>
    <t>928</t>
  </si>
  <si>
    <t>870134001</t>
  </si>
  <si>
    <t>电动综合校验台</t>
  </si>
  <si>
    <t>929</t>
  </si>
  <si>
    <t>870199011</t>
  </si>
  <si>
    <t>笔记本电脑</t>
  </si>
  <si>
    <t>930</t>
  </si>
  <si>
    <t>870613023</t>
  </si>
  <si>
    <t>手持式万用表</t>
  </si>
  <si>
    <t>931</t>
  </si>
  <si>
    <t>870622017</t>
  </si>
  <si>
    <t>数字电桥</t>
  </si>
  <si>
    <t>量程:0μH~9999H,0~100MΩ,0~9999μF</t>
  </si>
  <si>
    <t>932</t>
  </si>
  <si>
    <t>870622039</t>
  </si>
  <si>
    <t>钳形接地电阻测试仪</t>
  </si>
  <si>
    <t>933</t>
  </si>
  <si>
    <t>870622055</t>
  </si>
  <si>
    <t>接地电阻测试仪</t>
  </si>
  <si>
    <t>934</t>
  </si>
  <si>
    <t>870622060</t>
  </si>
  <si>
    <t>接地引下线导通电阻测试仪</t>
  </si>
  <si>
    <t>935</t>
  </si>
  <si>
    <t>870622064</t>
  </si>
  <si>
    <t>高压绝缘电阻测试仪</t>
  </si>
  <si>
    <t>936</t>
  </si>
  <si>
    <t>870622068</t>
  </si>
  <si>
    <t>交、直流低电阻测试仪</t>
  </si>
  <si>
    <t>937</t>
  </si>
  <si>
    <t>870699031</t>
  </si>
  <si>
    <t>电感电容测试仪</t>
  </si>
  <si>
    <t>938</t>
  </si>
  <si>
    <t>870699048</t>
  </si>
  <si>
    <t>相位伏安表</t>
  </si>
  <si>
    <t>939</t>
  </si>
  <si>
    <t>870699052</t>
  </si>
  <si>
    <t>全自动变比组别测试仪</t>
  </si>
  <si>
    <t>k=1~9999.9</t>
  </si>
  <si>
    <t>940</t>
  </si>
  <si>
    <t>870699060</t>
  </si>
  <si>
    <t>电能校验仪</t>
  </si>
  <si>
    <t>941</t>
  </si>
  <si>
    <t>870699068</t>
  </si>
  <si>
    <t>相位表</t>
  </si>
  <si>
    <t>942</t>
  </si>
  <si>
    <t>870699076</t>
  </si>
  <si>
    <t>微机继电保护测试仪</t>
  </si>
  <si>
    <t>943</t>
  </si>
  <si>
    <t>870699092</t>
  </si>
  <si>
    <t>YDQ充气式试验变压器</t>
  </si>
  <si>
    <t>944</t>
  </si>
  <si>
    <t>870699096</t>
  </si>
  <si>
    <t>高压试验变压器配套操作箱、调压器</t>
  </si>
  <si>
    <t>945</t>
  </si>
  <si>
    <t>870699120</t>
  </si>
  <si>
    <t>调谐试验装置</t>
  </si>
  <si>
    <t>946</t>
  </si>
  <si>
    <t>870699160</t>
  </si>
  <si>
    <t>多功能信号校验仪</t>
  </si>
  <si>
    <t>947</t>
  </si>
  <si>
    <t>870699168</t>
  </si>
  <si>
    <t>变压器特性综合测试台</t>
  </si>
  <si>
    <t>948</t>
  </si>
  <si>
    <t>870699200</t>
  </si>
  <si>
    <t>直流高压发生器</t>
  </si>
  <si>
    <t>949</t>
  </si>
  <si>
    <t>870699204</t>
  </si>
  <si>
    <t>电缆测试仪</t>
  </si>
  <si>
    <t>950</t>
  </si>
  <si>
    <t>873110056</t>
  </si>
  <si>
    <t>振荡器</t>
  </si>
  <si>
    <t>951</t>
  </si>
  <si>
    <t>873112007</t>
  </si>
  <si>
    <t>直流稳压电源</t>
  </si>
  <si>
    <t>952</t>
  </si>
  <si>
    <t>873112032</t>
  </si>
  <si>
    <t>交流稳压电源</t>
  </si>
  <si>
    <t>953</t>
  </si>
  <si>
    <t>873112057</t>
  </si>
  <si>
    <t>三相精密测试电源</t>
  </si>
  <si>
    <t>954</t>
  </si>
  <si>
    <t>873112061</t>
  </si>
  <si>
    <t>精密交、直流稳压电源</t>
  </si>
  <si>
    <t>955</t>
  </si>
  <si>
    <t>873114001</t>
  </si>
  <si>
    <t>数字电压表</t>
  </si>
  <si>
    <t>956</t>
  </si>
  <si>
    <t>873136001</t>
  </si>
  <si>
    <t>数字频率计</t>
  </si>
  <si>
    <t>量程:10Hz~1000MHz</t>
  </si>
  <si>
    <t>957</t>
  </si>
  <si>
    <t>873136018</t>
  </si>
  <si>
    <t>计时、计频器、校准器</t>
  </si>
  <si>
    <t>958</t>
  </si>
  <si>
    <t>873138007</t>
  </si>
  <si>
    <t>网络分析仪</t>
  </si>
  <si>
    <t>量程:10Hz~500MHz</t>
  </si>
  <si>
    <t>959</t>
  </si>
  <si>
    <t>873148008</t>
  </si>
  <si>
    <t>数字示波器</t>
  </si>
  <si>
    <t>960</t>
  </si>
  <si>
    <t>873150102</t>
  </si>
  <si>
    <t>对讲机(一对)5公里</t>
  </si>
  <si>
    <t>961</t>
  </si>
  <si>
    <t>873174013</t>
  </si>
  <si>
    <t>铭牌打印机</t>
  </si>
  <si>
    <t>962</t>
  </si>
  <si>
    <t>874614162</t>
  </si>
  <si>
    <t>火灾探测器试验器</t>
  </si>
  <si>
    <t>963</t>
  </si>
  <si>
    <t>9803031</t>
  </si>
  <si>
    <t>精密交/直流稳压电源</t>
  </si>
  <si>
    <t>964</t>
  </si>
  <si>
    <t>9805121</t>
  </si>
  <si>
    <t>数字万用表</t>
  </si>
  <si>
    <t>F-87</t>
  </si>
  <si>
    <t>965</t>
  </si>
  <si>
    <t>9805131</t>
  </si>
  <si>
    <t>PF-56</t>
  </si>
  <si>
    <t>966</t>
  </si>
  <si>
    <t>9805141</t>
  </si>
  <si>
    <t>34401A</t>
  </si>
  <si>
    <t>967</t>
  </si>
  <si>
    <t>9805261</t>
  </si>
  <si>
    <t>数字高压表</t>
  </si>
  <si>
    <t>GYB-Ⅱ</t>
  </si>
  <si>
    <t>968</t>
  </si>
  <si>
    <t>9805271</t>
  </si>
  <si>
    <t>便携式直流高压发生器</t>
  </si>
  <si>
    <t>969</t>
  </si>
  <si>
    <t>9811101</t>
  </si>
  <si>
    <t>970</t>
  </si>
  <si>
    <t>9813131</t>
  </si>
  <si>
    <t>绝缘电阻测试仪</t>
  </si>
  <si>
    <t>971</t>
  </si>
  <si>
    <t>9815091</t>
  </si>
  <si>
    <t>变压器损耗参数测试仪</t>
  </si>
  <si>
    <t>972</t>
  </si>
  <si>
    <t>9827011</t>
  </si>
  <si>
    <t>精密声级计</t>
  </si>
  <si>
    <t>ND2</t>
  </si>
  <si>
    <t>973</t>
  </si>
  <si>
    <t>9831011</t>
  </si>
  <si>
    <t>活塞式压力计</t>
  </si>
  <si>
    <t>974</t>
  </si>
  <si>
    <t>9841021</t>
  </si>
  <si>
    <t>975</t>
  </si>
  <si>
    <t>976</t>
  </si>
  <si>
    <t>977</t>
  </si>
  <si>
    <t>978</t>
  </si>
  <si>
    <t>979</t>
  </si>
  <si>
    <t>980</t>
  </si>
  <si>
    <t>981</t>
  </si>
  <si>
    <t>982</t>
  </si>
  <si>
    <t>990305010</t>
  </si>
  <si>
    <t>叉式起重机</t>
  </si>
  <si>
    <t>提升质量3(t)</t>
  </si>
  <si>
    <t>983</t>
  </si>
  <si>
    <t>990305020</t>
  </si>
  <si>
    <t>提升质量5(t)</t>
  </si>
  <si>
    <t>984</t>
  </si>
  <si>
    <t>990401015</t>
  </si>
  <si>
    <t>装载质量4(t)</t>
  </si>
  <si>
    <t>985</t>
  </si>
  <si>
    <t>986</t>
  </si>
  <si>
    <t>987</t>
  </si>
  <si>
    <t>988</t>
  </si>
  <si>
    <t>989</t>
  </si>
  <si>
    <t>990</t>
  </si>
  <si>
    <t>991</t>
  </si>
  <si>
    <t>992</t>
  </si>
  <si>
    <t>990415045</t>
  </si>
  <si>
    <t>手动液压叉车</t>
  </si>
  <si>
    <t>装载质量3(t)</t>
  </si>
  <si>
    <t>993</t>
  </si>
  <si>
    <t>990501050</t>
  </si>
  <si>
    <t>电动单筒快速卷扬机</t>
  </si>
  <si>
    <t>牵引力30(kN)</t>
  </si>
  <si>
    <t>994</t>
  </si>
  <si>
    <t>995</t>
  </si>
  <si>
    <t>990503010</t>
  </si>
  <si>
    <t>电动单筒慢速卷扬机</t>
  </si>
  <si>
    <t>牵引力10(kN)</t>
  </si>
  <si>
    <t>996</t>
  </si>
  <si>
    <t>990503020</t>
  </si>
  <si>
    <t>997</t>
  </si>
  <si>
    <t>990509010</t>
  </si>
  <si>
    <t>电动葫芦单速</t>
  </si>
  <si>
    <t>提升质量2(t)</t>
  </si>
  <si>
    <t>998</t>
  </si>
  <si>
    <t>999</t>
  </si>
  <si>
    <t>990718040</t>
  </si>
  <si>
    <t>普通车床</t>
  </si>
  <si>
    <t>工件直径×长度630×2000(mm)</t>
  </si>
  <si>
    <t>1000</t>
  </si>
  <si>
    <t>1001</t>
  </si>
  <si>
    <t>9907196</t>
  </si>
  <si>
    <t>装载质量2.5(t)</t>
  </si>
  <si>
    <t>1002</t>
  </si>
  <si>
    <t>9907206</t>
  </si>
  <si>
    <t>1003</t>
  </si>
  <si>
    <t>9907211</t>
  </si>
  <si>
    <t>1004</t>
  </si>
  <si>
    <t>990726010</t>
  </si>
  <si>
    <t>台式钻床</t>
  </si>
  <si>
    <t>钻孔直径16(mm)</t>
  </si>
  <si>
    <t>1005</t>
  </si>
  <si>
    <t>990727010</t>
  </si>
  <si>
    <t>立式钻床</t>
  </si>
  <si>
    <t>钻孔管径25(mm)</t>
  </si>
  <si>
    <t>1006</t>
  </si>
  <si>
    <t>1007</t>
  </si>
  <si>
    <t>1008</t>
  </si>
  <si>
    <t>990742020</t>
  </si>
  <si>
    <t>开孔机</t>
  </si>
  <si>
    <t>开孔直径400(mm)</t>
  </si>
  <si>
    <t>1009</t>
  </si>
  <si>
    <t>990748010</t>
  </si>
  <si>
    <t>管子切断套丝机</t>
  </si>
  <si>
    <t>管径159(mm)内</t>
  </si>
  <si>
    <t>1010</t>
  </si>
  <si>
    <t>1011</t>
  </si>
  <si>
    <t>1012</t>
  </si>
  <si>
    <t>990772025</t>
  </si>
  <si>
    <t>砂轮切割机</t>
  </si>
  <si>
    <t>砂轮直径400(mm)</t>
  </si>
  <si>
    <t>1013</t>
  </si>
  <si>
    <t>1014</t>
  </si>
  <si>
    <t>1015</t>
  </si>
  <si>
    <t>1016</t>
  </si>
  <si>
    <t>1017</t>
  </si>
  <si>
    <t>990783440</t>
  </si>
  <si>
    <t>滚槽机</t>
  </si>
  <si>
    <t>管径425内(mm)</t>
  </si>
  <si>
    <t>1018</t>
  </si>
  <si>
    <t>990801020</t>
  </si>
  <si>
    <t>电动单级离心清水泵</t>
  </si>
  <si>
    <t>出口直径100(mm)</t>
  </si>
  <si>
    <t>1019</t>
  </si>
  <si>
    <t>1020</t>
  </si>
  <si>
    <t>990813010</t>
  </si>
  <si>
    <t>试压泵</t>
  </si>
  <si>
    <t>压力3(MPa)</t>
  </si>
  <si>
    <t>1021</t>
  </si>
  <si>
    <t>1022</t>
  </si>
  <si>
    <t>1023</t>
  </si>
  <si>
    <t>1024</t>
  </si>
  <si>
    <t>1025</t>
  </si>
  <si>
    <t>1026</t>
  </si>
  <si>
    <t>1027</t>
  </si>
  <si>
    <t>1028</t>
  </si>
  <si>
    <t>9909011</t>
  </si>
  <si>
    <t>1029</t>
  </si>
  <si>
    <t>1030</t>
  </si>
  <si>
    <t>1031</t>
  </si>
  <si>
    <t>990919030</t>
  </si>
  <si>
    <t>电焊条烘干箱</t>
  </si>
  <si>
    <t>容量600×500×750(cm3)</t>
  </si>
  <si>
    <t>1032</t>
  </si>
  <si>
    <t>1033</t>
  </si>
  <si>
    <t>990920050</t>
  </si>
  <si>
    <t>电熔焊接机</t>
  </si>
  <si>
    <t>DRH-160A</t>
  </si>
  <si>
    <t>1034</t>
  </si>
  <si>
    <t>9909251</t>
  </si>
  <si>
    <t>1035</t>
  </si>
  <si>
    <t>9909261</t>
  </si>
  <si>
    <t>1036</t>
  </si>
  <si>
    <t>9909276</t>
  </si>
  <si>
    <t>1037</t>
  </si>
  <si>
    <t>1038</t>
  </si>
  <si>
    <t>9909696</t>
  </si>
  <si>
    <t>电动卷扬机单筒慢速</t>
  </si>
  <si>
    <t>1039</t>
  </si>
  <si>
    <t>9909701</t>
  </si>
  <si>
    <t>1040</t>
  </si>
  <si>
    <t>9909721</t>
  </si>
  <si>
    <t>牵引力300(kN)</t>
  </si>
  <si>
    <t>1041</t>
  </si>
  <si>
    <t>1042</t>
  </si>
  <si>
    <t>9919041</t>
  </si>
  <si>
    <t>厚度×宽度6.3×2000(mm)</t>
  </si>
  <si>
    <t>1043</t>
  </si>
  <si>
    <t>9919171</t>
  </si>
  <si>
    <t>1044</t>
  </si>
  <si>
    <t>9919176</t>
  </si>
  <si>
    <t>钻孔管径35(mm)</t>
  </si>
  <si>
    <t>1045</t>
  </si>
  <si>
    <t>9919181</t>
  </si>
  <si>
    <t>钻孔管径50(mm)</t>
  </si>
  <si>
    <t>1046</t>
  </si>
  <si>
    <t>9919186</t>
  </si>
  <si>
    <t>1047</t>
  </si>
  <si>
    <t>9919271</t>
  </si>
  <si>
    <t>工件直径×长度400×1000(mm)</t>
  </si>
  <si>
    <t>1048</t>
  </si>
  <si>
    <t>9919286</t>
  </si>
  <si>
    <t>1049</t>
  </si>
  <si>
    <t>9919366</t>
  </si>
  <si>
    <t>咬口机</t>
  </si>
  <si>
    <t>板厚1.2(mm)</t>
  </si>
  <si>
    <t>1050</t>
  </si>
  <si>
    <t>9919371</t>
  </si>
  <si>
    <t>轧纹机</t>
  </si>
  <si>
    <t>1051</t>
  </si>
  <si>
    <t>9919376</t>
  </si>
  <si>
    <t>折方机</t>
  </si>
  <si>
    <t>厚度×宽度4×2000(mm)</t>
  </si>
  <si>
    <t>1052</t>
  </si>
  <si>
    <t>9919491</t>
  </si>
  <si>
    <t>管子切断机</t>
  </si>
  <si>
    <t>直径150(mm)</t>
  </si>
  <si>
    <t>1053</t>
  </si>
  <si>
    <t>9919616</t>
  </si>
  <si>
    <t>直径159(mm)</t>
  </si>
  <si>
    <t>1054</t>
  </si>
  <si>
    <t>9923011</t>
  </si>
  <si>
    <t>1055</t>
  </si>
  <si>
    <t>9923021</t>
  </si>
  <si>
    <t>砂轮直径500(mm)</t>
  </si>
  <si>
    <t>1056</t>
  </si>
  <si>
    <t>9925001</t>
  </si>
  <si>
    <t>交流电焊机</t>
  </si>
  <si>
    <t>1057</t>
  </si>
  <si>
    <t>9925011</t>
  </si>
  <si>
    <t>1058</t>
  </si>
  <si>
    <t>9925071</t>
  </si>
  <si>
    <t>直流电焊机</t>
  </si>
  <si>
    <t>功率20(kW)</t>
  </si>
  <si>
    <t>1059</t>
  </si>
  <si>
    <t>9925261</t>
  </si>
  <si>
    <t>对接熔接机</t>
  </si>
  <si>
    <t>1060</t>
  </si>
  <si>
    <t>9927021</t>
  </si>
  <si>
    <t>容积600×500×750</t>
  </si>
  <si>
    <t>1061</t>
  </si>
  <si>
    <t>9943076</t>
  </si>
  <si>
    <t>排气量6(m3/min)</t>
  </si>
  <si>
    <t>1062</t>
  </si>
  <si>
    <t>9943426</t>
  </si>
  <si>
    <t>压力60(Mpa)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</si>
  <si>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</si>
  <si>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</si>
  <si>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</si>
  <si>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</si>
  <si>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</si>
  <si>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</si>
  <si>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</si>
  <si>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</si>
  <si>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</si>
  <si>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</si>
  <si>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</si>
  <si>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</si>
  <si>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</si>
  <si>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kw·h</t>
  </si>
  <si>
    <t>1076</t>
  </si>
  <si>
    <t>1077</t>
  </si>
  <si>
    <t>99451300</t>
  </si>
  <si>
    <t>校验费</t>
  </si>
  <si>
    <t>1078</t>
  </si>
  <si>
    <t>9946001</t>
  </si>
  <si>
    <t>1079</t>
  </si>
  <si>
    <t>9946011</t>
  </si>
  <si>
    <t>1080</t>
  </si>
  <si>
    <t>9946021</t>
  </si>
  <si>
    <t>1081</t>
  </si>
  <si>
    <t>9946031</t>
  </si>
  <si>
    <t>1082</t>
  </si>
  <si>
    <t>9946041</t>
  </si>
  <si>
    <t>1083</t>
  </si>
  <si>
    <t>9946051</t>
  </si>
  <si>
    <t>1084</t>
  </si>
  <si>
    <t>1085</t>
  </si>
  <si>
    <t>9946071</t>
  </si>
  <si>
    <t>1086</t>
  </si>
  <si>
    <t>9946111</t>
  </si>
  <si>
    <t>其他费用</t>
  </si>
  <si>
    <t>1087</t>
  </si>
  <si>
    <t>9946131</t>
  </si>
  <si>
    <t>1088</t>
  </si>
  <si>
    <t>9946605</t>
  </si>
  <si>
    <t>1089</t>
  </si>
  <si>
    <t>9946606</t>
  </si>
  <si>
    <t>1090</t>
  </si>
  <si>
    <t>BCZC1</t>
  </si>
  <si>
    <t>温度传感器</t>
  </si>
  <si>
    <t>1091</t>
  </si>
  <si>
    <t>BCZC2</t>
  </si>
  <si>
    <t>客梯（载重量:1350kg,提升速度:1.5m/s,7层/7站）</t>
  </si>
  <si>
    <t>部</t>
  </si>
  <si>
    <t>1092</t>
  </si>
  <si>
    <t>移动式潜污泵（QW40-15-4.0 Q=40m3/h,H=12m,N=3kW）</t>
  </si>
  <si>
    <t>1093</t>
  </si>
  <si>
    <t>BCZC5</t>
  </si>
  <si>
    <t>生活变频供水设备（主泵：65DL32-15*4，三台两用一备 Q=8.8L/S  H=60  P=11kw 副泵：25LG4-15X5 Q=4m/h, H=75m, N=2.2kW，备注配∅600x1500 隔膜气压罐一个 PN=1.0MPa）</t>
  </si>
  <si>
    <t>1094</t>
  </si>
  <si>
    <t>1095</t>
  </si>
  <si>
    <t>1096</t>
  </si>
  <si>
    <t>1097</t>
  </si>
  <si>
    <t>1098</t>
  </si>
  <si>
    <t>1099</t>
  </si>
  <si>
    <t>SB210005</t>
  </si>
  <si>
    <t>发电机出线柜安装P32</t>
  </si>
  <si>
    <t>1100</t>
  </si>
  <si>
    <t>发电机进线柜安装P31</t>
  </si>
  <si>
    <t>1101</t>
  </si>
  <si>
    <t>发电机出线柜安装P33</t>
  </si>
  <si>
    <t>1102</t>
  </si>
  <si>
    <t>发电机出线柜安装P34</t>
  </si>
  <si>
    <t>1103</t>
  </si>
  <si>
    <t>SB210023</t>
  </si>
  <si>
    <t>智能疏散控制箱</t>
  </si>
  <si>
    <t>AC/DC(24V)</t>
  </si>
  <si>
    <t>1104</t>
  </si>
  <si>
    <t>SB210026</t>
  </si>
  <si>
    <t>潜污泵控制柜</t>
  </si>
  <si>
    <t>1105</t>
  </si>
  <si>
    <t>SB320007</t>
  </si>
  <si>
    <t>剩余电流传感器</t>
  </si>
  <si>
    <t>1106</t>
  </si>
  <si>
    <t>电气火灾监控探测器</t>
  </si>
  <si>
    <t>1107</t>
  </si>
  <si>
    <t>SB320046</t>
  </si>
  <si>
    <t>1108</t>
  </si>
  <si>
    <t>SB320100</t>
  </si>
  <si>
    <t>残疾人呼叫按钮</t>
  </si>
  <si>
    <t>1109</t>
  </si>
  <si>
    <t>SB320101</t>
  </si>
  <si>
    <t>剩余电流监测模块</t>
  </si>
  <si>
    <t>1110</t>
  </si>
  <si>
    <t>ZC001383</t>
  </si>
  <si>
    <t>铜芯电缆 WDZ-YJY-4*25+1*16</t>
  </si>
  <si>
    <t>1111</t>
  </si>
  <si>
    <t>铜芯电缆 WDZ-YJY-5*16</t>
  </si>
  <si>
    <t>1112</t>
  </si>
  <si>
    <t>铜芯电缆 WDZ-YJY-4*120+1*70</t>
  </si>
  <si>
    <t>1113</t>
  </si>
  <si>
    <t>铜芯电缆 WDZ-YJY-4*95+1*50</t>
  </si>
  <si>
    <t>1114</t>
  </si>
  <si>
    <t>铜芯电缆 WDZN-YJY-5*16</t>
  </si>
  <si>
    <t>1115</t>
  </si>
  <si>
    <t>ZC230030</t>
  </si>
  <si>
    <t>70°C防火阀 800*500</t>
  </si>
  <si>
    <t>1116</t>
  </si>
  <si>
    <t>ZC230031</t>
  </si>
  <si>
    <t>280°C防火阀 2000*630</t>
  </si>
  <si>
    <t>1117</t>
  </si>
  <si>
    <t>280°C防火阀 2000*500</t>
  </si>
  <si>
    <t>1118</t>
  </si>
  <si>
    <t>70°C防火阀 1250*1000</t>
  </si>
  <si>
    <t>1119</t>
  </si>
  <si>
    <t>ZC230046</t>
  </si>
  <si>
    <t>单层百叶风口 800*400</t>
  </si>
  <si>
    <t>1120</t>
  </si>
  <si>
    <t>ZC230051</t>
  </si>
  <si>
    <t>单层百叶风口 2000*1400</t>
  </si>
  <si>
    <t>1121</t>
  </si>
  <si>
    <t>补充主材001</t>
  </si>
  <si>
    <t>通气帽DN100</t>
  </si>
  <si>
    <t>1122</t>
  </si>
  <si>
    <t>通气帽DN150</t>
  </si>
  <si>
    <t>1123</t>
  </si>
  <si>
    <t>通气帽DN75</t>
  </si>
  <si>
    <t>1124</t>
  </si>
  <si>
    <t>消火栓主泵（流量30L/S，扬程80m，37KW）</t>
  </si>
  <si>
    <t>1125</t>
  </si>
  <si>
    <t>泡沫储蓄罐</t>
  </si>
  <si>
    <t>项</t>
  </si>
  <si>
    <t>1126</t>
  </si>
  <si>
    <t>附属安全设施及工具</t>
  </si>
  <si>
    <t>1127</t>
  </si>
  <si>
    <t>汽车充电桩</t>
  </si>
  <si>
    <t>1128</t>
  </si>
  <si>
    <t>背景音乐控制系统设备</t>
  </si>
  <si>
    <t>1129</t>
  </si>
  <si>
    <t>补充主材002</t>
  </si>
  <si>
    <t>沟槽式管件(综合) DN200</t>
  </si>
  <si>
    <t>1130</t>
  </si>
  <si>
    <t>沟槽式管件(综合) DN150</t>
  </si>
  <si>
    <t>1131</t>
  </si>
  <si>
    <t>1132</t>
  </si>
  <si>
    <t>沟槽式管件(综合) DN65</t>
  </si>
  <si>
    <t>1133</t>
  </si>
  <si>
    <t>补充主材003</t>
  </si>
  <si>
    <t>消防电源监控主机</t>
  </si>
  <si>
    <t>1134</t>
  </si>
  <si>
    <t>不锈钢小便槽</t>
  </si>
  <si>
    <t>1135</t>
  </si>
  <si>
    <t>喷淋主泵（流量30L/S，扬程60m，30KW）</t>
  </si>
  <si>
    <t>1136</t>
  </si>
  <si>
    <t>18目防虫网</t>
  </si>
  <si>
    <t>1137</t>
  </si>
  <si>
    <t>玻璃液位计 DG-1型</t>
  </si>
  <si>
    <t>1138</t>
  </si>
  <si>
    <t>1139</t>
  </si>
  <si>
    <t>补充主材004</t>
  </si>
  <si>
    <t>电气火灾监控主机</t>
  </si>
  <si>
    <t>1140</t>
  </si>
  <si>
    <t>01010035</t>
  </si>
  <si>
    <t>01290040</t>
  </si>
  <si>
    <t>01290205</t>
  </si>
  <si>
    <t>01410010</t>
  </si>
  <si>
    <t>黄铜丝</t>
  </si>
  <si>
    <t>02030130</t>
  </si>
  <si>
    <t>连接带</t>
  </si>
  <si>
    <t>200宽</t>
  </si>
  <si>
    <t>02050001</t>
  </si>
  <si>
    <t>橡胶圈De315</t>
  </si>
  <si>
    <t>橡胶圈De630</t>
  </si>
  <si>
    <t>橡胶圈De500</t>
  </si>
  <si>
    <t>橡胶圈De800</t>
  </si>
  <si>
    <t>02090090</t>
  </si>
  <si>
    <t>塑料薄膜</t>
  </si>
  <si>
    <t>02190260</t>
  </si>
  <si>
    <t>黑橡胶颗粒</t>
  </si>
  <si>
    <t>0233011</t>
  </si>
  <si>
    <t>03010600</t>
  </si>
  <si>
    <t>M8×30</t>
  </si>
  <si>
    <t>03010855</t>
  </si>
  <si>
    <t>M12×14~75</t>
  </si>
  <si>
    <t>03010915</t>
  </si>
  <si>
    <t>M24×100</t>
  </si>
  <si>
    <t>03011325</t>
  </si>
  <si>
    <t>对拉螺栓</t>
  </si>
  <si>
    <t>03011365</t>
  </si>
  <si>
    <t>地脚螺栓</t>
  </si>
  <si>
    <t>M20×300</t>
  </si>
  <si>
    <t>03011570</t>
  </si>
  <si>
    <t>2个垫圈 M20×85~100</t>
  </si>
  <si>
    <t>03013061</t>
  </si>
  <si>
    <t>03014161</t>
  </si>
  <si>
    <t>DN40×3</t>
  </si>
  <si>
    <t>03014201</t>
  </si>
  <si>
    <t>DN100×3</t>
  </si>
  <si>
    <t>03016141</t>
  </si>
  <si>
    <t>M16~30</t>
  </si>
  <si>
    <t>0305365</t>
  </si>
  <si>
    <t>M22×90～120</t>
  </si>
  <si>
    <t>03210455</t>
  </si>
  <si>
    <t>定滑轮</t>
  </si>
  <si>
    <t>03214101</t>
  </si>
  <si>
    <t>铸铁盖板</t>
  </si>
  <si>
    <t>320×500×18</t>
  </si>
  <si>
    <t>十块</t>
  </si>
  <si>
    <t>03214241</t>
  </si>
  <si>
    <t>旗杆球珠</t>
  </si>
  <si>
    <t>0401013</t>
  </si>
  <si>
    <t>0401022</t>
  </si>
  <si>
    <t>P.O  42.5</t>
  </si>
  <si>
    <t>04030045</t>
  </si>
  <si>
    <t>石英砂</t>
  </si>
  <si>
    <t>04030085</t>
  </si>
  <si>
    <t>回填砂</t>
  </si>
  <si>
    <t>0403011</t>
  </si>
  <si>
    <t>细砂</t>
  </si>
  <si>
    <t>04050005</t>
  </si>
  <si>
    <t>20~40</t>
  </si>
  <si>
    <t>04050040</t>
  </si>
  <si>
    <t>04050045</t>
  </si>
  <si>
    <t>04070045</t>
  </si>
  <si>
    <t>石屑</t>
  </si>
  <si>
    <t>回填土</t>
  </si>
  <si>
    <t>05030060</t>
  </si>
  <si>
    <t>板枋材</t>
  </si>
  <si>
    <t>05050120</t>
  </si>
  <si>
    <t>防水胶合板</t>
  </si>
  <si>
    <t>模板用 18mm</t>
  </si>
  <si>
    <t>07070002</t>
  </si>
  <si>
    <t>瓷质锦砖</t>
  </si>
  <si>
    <t>粒径45×95</t>
  </si>
  <si>
    <t>07110001</t>
  </si>
  <si>
    <t>19厚减震层/粒径2~4环保颗粒</t>
  </si>
  <si>
    <t>07190050</t>
  </si>
  <si>
    <t>人造草坪</t>
  </si>
  <si>
    <t>08010001</t>
  </si>
  <si>
    <t>大理石板</t>
  </si>
  <si>
    <t>08030050</t>
  </si>
  <si>
    <t>花岗岩板</t>
  </si>
  <si>
    <t>花岗岩板旗台</t>
  </si>
  <si>
    <t>300x600x30烧面黄金麻</t>
  </si>
  <si>
    <t>300*600*30</t>
  </si>
  <si>
    <t>花岗岩石板</t>
  </si>
  <si>
    <t>旗台</t>
  </si>
  <si>
    <t>花岗岩石板-旗台</t>
  </si>
  <si>
    <t>1111111</t>
  </si>
  <si>
    <t>煤焦油沥青漆</t>
  </si>
  <si>
    <t>L01-17</t>
  </si>
  <si>
    <t>13010040</t>
  </si>
  <si>
    <t>醇酸磁漆</t>
  </si>
  <si>
    <t>13010220</t>
  </si>
  <si>
    <t>环氧沥青面漆</t>
  </si>
  <si>
    <t>13010240</t>
  </si>
  <si>
    <t>环氧煤沥青底漆</t>
  </si>
  <si>
    <t>13010330</t>
  </si>
  <si>
    <t>沥青清漆</t>
  </si>
  <si>
    <t>13030410</t>
  </si>
  <si>
    <t>煤焦油沥清漆</t>
  </si>
  <si>
    <t>13050160</t>
  </si>
  <si>
    <t>聚氨酯面层主剂</t>
  </si>
  <si>
    <t>13050280</t>
  </si>
  <si>
    <t>喷面漆</t>
  </si>
  <si>
    <t>13050500</t>
  </si>
  <si>
    <t>油性防锈漆</t>
  </si>
  <si>
    <t>13050560</t>
  </si>
  <si>
    <t>丙烯酸酯防水涂料</t>
  </si>
  <si>
    <t>单组份</t>
  </si>
  <si>
    <t>13110001</t>
  </si>
  <si>
    <t>画线漆主剂</t>
  </si>
  <si>
    <t>13330165</t>
  </si>
  <si>
    <t>石油沥青油毡</t>
  </si>
  <si>
    <t>13350020</t>
  </si>
  <si>
    <t>防水粉</t>
  </si>
  <si>
    <t>13350100</t>
  </si>
  <si>
    <t>建筑油膏</t>
  </si>
  <si>
    <t>13410010</t>
  </si>
  <si>
    <t>嵌缝料</t>
  </si>
  <si>
    <t>14030001</t>
  </si>
  <si>
    <t>14090040</t>
  </si>
  <si>
    <t>润滑脂</t>
  </si>
  <si>
    <t>给水塑料复合管 DN250</t>
  </si>
  <si>
    <t>给水塑料复合管 DN200</t>
  </si>
  <si>
    <t>给水塑料复合管 DN150</t>
  </si>
  <si>
    <t>给水塑料复合管 DN80</t>
  </si>
  <si>
    <t>14350170</t>
  </si>
  <si>
    <t>底层硬化剂</t>
  </si>
  <si>
    <t>14350180</t>
  </si>
  <si>
    <t>底层主剂</t>
  </si>
  <si>
    <t>14350230</t>
  </si>
  <si>
    <t>防重流添加剂</t>
  </si>
  <si>
    <t>14350250</t>
  </si>
  <si>
    <t>隔离剂</t>
  </si>
  <si>
    <t>14350270</t>
  </si>
  <si>
    <t>固化剂</t>
  </si>
  <si>
    <t>14350290</t>
  </si>
  <si>
    <t>画线漆硬化剂</t>
  </si>
  <si>
    <t>14350390</t>
  </si>
  <si>
    <t>聚氨酯面层硬化剂</t>
  </si>
  <si>
    <t>14350630</t>
  </si>
  <si>
    <t>脱模剂</t>
  </si>
  <si>
    <t>14350680</t>
  </si>
  <si>
    <t>稀释剂</t>
  </si>
  <si>
    <t>14370001</t>
  </si>
  <si>
    <t>弹性颗粒</t>
  </si>
  <si>
    <t>14390105</t>
  </si>
  <si>
    <t>14410095</t>
  </si>
  <si>
    <t>专用粘结胶水</t>
  </si>
  <si>
    <t>14410150</t>
  </si>
  <si>
    <t>单液粘结剂</t>
  </si>
  <si>
    <t>1501501</t>
  </si>
  <si>
    <t>1516661</t>
  </si>
  <si>
    <t>室外塑料给水管接头零件（热熔接）</t>
  </si>
  <si>
    <t>1516671</t>
  </si>
  <si>
    <t>DN200</t>
  </si>
  <si>
    <t>Y型过滤器 DN250</t>
  </si>
  <si>
    <t>闸阀 DN250</t>
  </si>
  <si>
    <t>1609031</t>
  </si>
  <si>
    <t>倒流防止器YQDFQ4LX-16Q DN250</t>
  </si>
  <si>
    <t>17010058</t>
  </si>
  <si>
    <t>平焊法兰 DN250</t>
  </si>
  <si>
    <t>镀锌钢管 SC40</t>
  </si>
  <si>
    <t>镀锌钢管 SC100</t>
  </si>
  <si>
    <t>17030030</t>
  </si>
  <si>
    <t>镀锌钢管</t>
  </si>
  <si>
    <t>17050060</t>
  </si>
  <si>
    <t>D76</t>
  </si>
  <si>
    <t>17050063</t>
  </si>
  <si>
    <t>D108</t>
  </si>
  <si>
    <t>17050065</t>
  </si>
  <si>
    <t>D133</t>
  </si>
  <si>
    <t>17070035</t>
  </si>
  <si>
    <t>无缝钢管</t>
  </si>
  <si>
    <t>塑料管 PC75</t>
  </si>
  <si>
    <t>塑料管 PC50</t>
  </si>
  <si>
    <t>17250200</t>
  </si>
  <si>
    <t>D9</t>
  </si>
  <si>
    <t>17250350</t>
  </si>
  <si>
    <t>HDPE双壁波纹管,环刚度为 8  KN/m  De315</t>
  </si>
  <si>
    <t>HDPE双壁波纹管,环刚度为 8  KN/m  De630</t>
  </si>
  <si>
    <t>HDPE双壁波纹管,环刚度为 8  KN/m  De500</t>
  </si>
  <si>
    <t>HDPE双壁波纹管,环刚度为 8  KN/m  De800</t>
  </si>
  <si>
    <t>17270120</t>
  </si>
  <si>
    <t>橡胶管</t>
  </si>
  <si>
    <t>17290080</t>
  </si>
  <si>
    <t>钢筋混凝土管</t>
  </si>
  <si>
    <t>D300</t>
  </si>
  <si>
    <t>18010805</t>
  </si>
  <si>
    <t>18031110</t>
  </si>
  <si>
    <t>18031145</t>
  </si>
  <si>
    <t>40×3.5</t>
  </si>
  <si>
    <t>18031165</t>
  </si>
  <si>
    <t>100×4</t>
  </si>
  <si>
    <t>钢管管件</t>
  </si>
  <si>
    <t>19030001</t>
  </si>
  <si>
    <t>法兰闸阀</t>
  </si>
  <si>
    <t>19090030</t>
  </si>
  <si>
    <t>倒流防止器</t>
  </si>
  <si>
    <t>Y型过滤器</t>
  </si>
  <si>
    <t>2003001</t>
  </si>
  <si>
    <t>室外地上消火栓 SS100/65-1.0</t>
  </si>
  <si>
    <t>法兰水表 DN250</t>
  </si>
  <si>
    <t>23030001</t>
  </si>
  <si>
    <t>地上式消防栓</t>
  </si>
  <si>
    <t>23050001</t>
  </si>
  <si>
    <t>消防水泵接合器</t>
  </si>
  <si>
    <t>24010001</t>
  </si>
  <si>
    <t>法兰水表</t>
  </si>
  <si>
    <t>庭院灯H=3m LED灯60W</t>
  </si>
  <si>
    <t>25550020</t>
  </si>
  <si>
    <t>镇流器</t>
  </si>
  <si>
    <t>25610020</t>
  </si>
  <si>
    <t>LED投光灯</t>
  </si>
  <si>
    <t>双臂LED路灯 2*500W</t>
  </si>
  <si>
    <t>27170020</t>
  </si>
  <si>
    <t>黄蜡带</t>
  </si>
  <si>
    <t>20mm×10m</t>
  </si>
  <si>
    <t>28010090</t>
  </si>
  <si>
    <t>绝缘电线 BV-4</t>
  </si>
  <si>
    <t>铜芯电缆 WDZ-YJY-3*16</t>
  </si>
  <si>
    <t>铜芯电缆 WDZ-YJY-3*6</t>
  </si>
  <si>
    <t>铜芯电缆 WDZ-YJY-5*10</t>
  </si>
  <si>
    <t>29060125</t>
  </si>
  <si>
    <t>29090220</t>
  </si>
  <si>
    <t>29170240</t>
  </si>
  <si>
    <t>29170280</t>
  </si>
  <si>
    <t>29190100</t>
  </si>
  <si>
    <t>金属灯杆 H=10m</t>
  </si>
  <si>
    <t>金属灯杆 H=20m</t>
  </si>
  <si>
    <t>3003011</t>
  </si>
  <si>
    <t>铸铁爬梯</t>
  </si>
  <si>
    <t>32010060</t>
  </si>
  <si>
    <t>红花鸡蛋花B</t>
  </si>
  <si>
    <t>胸径11~12cm</t>
  </si>
  <si>
    <t>株</t>
  </si>
  <si>
    <t>32010070</t>
  </si>
  <si>
    <t>黄槐</t>
  </si>
  <si>
    <t>胸径12~14cm</t>
  </si>
  <si>
    <t>32010090</t>
  </si>
  <si>
    <t>小叶榄仁</t>
  </si>
  <si>
    <t>胸径15~16cm</t>
  </si>
  <si>
    <t>白兰</t>
  </si>
  <si>
    <t>2.胸径:15-16cm
3.自然高*冠幅:500-600cm*250-300cm</t>
  </si>
  <si>
    <t>32010120</t>
  </si>
  <si>
    <t>凤凰木</t>
  </si>
  <si>
    <t>胸径21~25cm</t>
  </si>
  <si>
    <t>香樟A</t>
  </si>
  <si>
    <t>32010161</t>
  </si>
  <si>
    <t>黄花风铃木A</t>
  </si>
  <si>
    <t>胸径16-18cm，树高5.5-6.0m，冠幅2.5-3.0m</t>
  </si>
  <si>
    <t>32030001</t>
  </si>
  <si>
    <t>丛生小叶紫薇B</t>
  </si>
  <si>
    <t>3.5-4m</t>
  </si>
  <si>
    <t>丛</t>
  </si>
  <si>
    <t>丛生桂花</t>
  </si>
  <si>
    <t>4-4.5m</t>
  </si>
  <si>
    <t>八月桂</t>
  </si>
  <si>
    <t>32270030</t>
  </si>
  <si>
    <t>营养液</t>
  </si>
  <si>
    <t>袋·1000ml</t>
  </si>
  <si>
    <t>3301021</t>
  </si>
  <si>
    <t>铸铁井盖、井座</t>
  </si>
  <si>
    <t>φ700 重型</t>
  </si>
  <si>
    <t>33010285</t>
  </si>
  <si>
    <t>塑钢踏步</t>
  </si>
  <si>
    <t>33010565</t>
  </si>
  <si>
    <t>成品镀锌钢管护树桩</t>
  </si>
  <si>
    <t>(四脚桩)</t>
  </si>
  <si>
    <t>33070060</t>
  </si>
  <si>
    <t>玻璃钢化粪池</t>
  </si>
  <si>
    <t>9m3内</t>
  </si>
  <si>
    <t>33070080</t>
  </si>
  <si>
    <t>40m3内</t>
  </si>
  <si>
    <t>33310030</t>
  </si>
  <si>
    <t>圆木桩(支撑)</t>
  </si>
  <si>
    <t>5m内</t>
  </si>
  <si>
    <t>34110040</t>
  </si>
  <si>
    <t>34130010</t>
  </si>
  <si>
    <t>标志板</t>
  </si>
  <si>
    <t>35010010</t>
  </si>
  <si>
    <t>钢模板</t>
  </si>
  <si>
    <t>35090230</t>
  </si>
  <si>
    <t>钢支撑</t>
  </si>
  <si>
    <t>36010080</t>
  </si>
  <si>
    <t>铸铁井盖Φ1000型</t>
  </si>
  <si>
    <t>井环盖、井座</t>
  </si>
  <si>
    <t>36010205</t>
  </si>
  <si>
    <t>球墨铸铁检查井盖座 DN700重型 116kg带防盗</t>
  </si>
  <si>
    <t>防坠网</t>
  </si>
  <si>
    <t>36010280</t>
  </si>
  <si>
    <t>铸铁平篦</t>
  </si>
  <si>
    <t>37091120</t>
  </si>
  <si>
    <t>2.5~5</t>
  </si>
  <si>
    <t>37270101</t>
  </si>
  <si>
    <t>镀锌角钢 50*50*5 L=2500</t>
  </si>
  <si>
    <t>40*40*4镀锌角钢 L=1500</t>
  </si>
  <si>
    <t>配电箱 AL-YD1</t>
  </si>
  <si>
    <t>8001041</t>
  </si>
  <si>
    <t>砌筑用水泥砂浆（配合比）</t>
  </si>
  <si>
    <t>中砂 M7.5</t>
  </si>
  <si>
    <t>80010690</t>
  </si>
  <si>
    <t>80010800</t>
  </si>
  <si>
    <t>预拌砂浆</t>
  </si>
  <si>
    <t>8001106</t>
  </si>
  <si>
    <t>抹灰水泥砂浆（配合比）</t>
  </si>
  <si>
    <t>中砂1:2</t>
  </si>
  <si>
    <t>8001631</t>
  </si>
  <si>
    <t>水泥砂浆</t>
  </si>
  <si>
    <t>8001646</t>
  </si>
  <si>
    <t>预拌水泥石灰砂浆1</t>
  </si>
  <si>
    <t>8005901</t>
  </si>
  <si>
    <t>砌筑灰缝≥5mm M5</t>
  </si>
  <si>
    <t>预拌混凝土1</t>
  </si>
  <si>
    <t>8021901</t>
  </si>
  <si>
    <t>碎石粒径综合考虑 C10</t>
  </si>
  <si>
    <t>普通商品混凝土 碎石粒径20石</t>
  </si>
  <si>
    <t>80250350</t>
  </si>
  <si>
    <t>沥青混凝土</t>
  </si>
  <si>
    <t>粗粒沥青混凝土</t>
  </si>
  <si>
    <t>中粒沥青混凝土</t>
  </si>
  <si>
    <t>9901031</t>
  </si>
  <si>
    <t>履带式单斗挖掘机(液压)</t>
  </si>
  <si>
    <t>990113020</t>
  </si>
  <si>
    <t>平地机</t>
  </si>
  <si>
    <t>功率90(kW)</t>
  </si>
  <si>
    <t>990120020</t>
  </si>
  <si>
    <t>钢轮内燃压路机</t>
  </si>
  <si>
    <t>工作质量8(t)</t>
  </si>
  <si>
    <t>990120030</t>
  </si>
  <si>
    <t>工作质量12(t)</t>
  </si>
  <si>
    <t>990120040</t>
  </si>
  <si>
    <t>工作质量15(t)</t>
  </si>
  <si>
    <t>990121040</t>
  </si>
  <si>
    <t>轮胎压路机</t>
  </si>
  <si>
    <t>工作质量26(t)</t>
  </si>
  <si>
    <t>990122050</t>
  </si>
  <si>
    <t>钢轮振动压路机</t>
  </si>
  <si>
    <t>990123020</t>
  </si>
  <si>
    <t>夯击能力20~62(kN·m)</t>
  </si>
  <si>
    <t>990138020</t>
  </si>
  <si>
    <t>稳定土拌合机</t>
  </si>
  <si>
    <t>功率105(kW)</t>
  </si>
  <si>
    <t>990142030</t>
  </si>
  <si>
    <t>沥青混凝土摊铺机</t>
  </si>
  <si>
    <t>990304012</t>
  </si>
  <si>
    <t>提升质量12(t)</t>
  </si>
  <si>
    <t>990401010</t>
  </si>
  <si>
    <t>990406010</t>
  </si>
  <si>
    <t>机动翻斗车</t>
  </si>
  <si>
    <t>装载质量1(t)</t>
  </si>
  <si>
    <t>990409020</t>
  </si>
  <si>
    <t>罐容量4000(L)</t>
  </si>
  <si>
    <t>990503030</t>
  </si>
  <si>
    <t>990512010</t>
  </si>
  <si>
    <t>平台作业升降车</t>
  </si>
  <si>
    <t>提升高度9(m)</t>
  </si>
  <si>
    <t>990512030</t>
  </si>
  <si>
    <t>提升高度20(m)</t>
  </si>
  <si>
    <t>990512050</t>
  </si>
  <si>
    <t>提升高度40(m)</t>
  </si>
  <si>
    <t>9905691</t>
  </si>
  <si>
    <t>990701010</t>
  </si>
  <si>
    <t>直径14(mm)</t>
  </si>
  <si>
    <t>9907016</t>
  </si>
  <si>
    <t>9907351</t>
  </si>
  <si>
    <t>990756010</t>
  </si>
  <si>
    <t>钢材电动煨弯机</t>
  </si>
  <si>
    <t>弯曲直径500以内(mm)</t>
  </si>
  <si>
    <t>991003030</t>
  </si>
  <si>
    <t>排气量1(m3/min)</t>
  </si>
  <si>
    <t>991201010</t>
  </si>
  <si>
    <t>轴流通风机</t>
  </si>
  <si>
    <t>功率7.5(kW)</t>
  </si>
  <si>
    <t>9913161</t>
  </si>
  <si>
    <t>夯击能力20～62(kNm)</t>
  </si>
  <si>
    <t>9921121</t>
  </si>
  <si>
    <t>直径600(mm)</t>
  </si>
  <si>
    <t>FBC00015</t>
  </si>
  <si>
    <t>板底粘贴碳纤维布(300g/m2)</t>
  </si>
  <si>
    <t>进项税额</t>
  </si>
  <si>
    <t>东实停车楼项目合约规划表</t>
  </si>
  <si>
    <t>招标项目名称</t>
  </si>
  <si>
    <t>概算价
（万元）</t>
  </si>
  <si>
    <t>施工图预算价
(不含单列费)</t>
  </si>
  <si>
    <t>上游(暂不下浮)</t>
  </si>
  <si>
    <t>采购
下浮率</t>
  </si>
  <si>
    <t>下游招采</t>
  </si>
  <si>
    <t>下游预估结算价</t>
  </si>
  <si>
    <t>盈亏情况</t>
  </si>
  <si>
    <t>占工程投资费用百分比</t>
  </si>
  <si>
    <t>上游拟结算价</t>
  </si>
  <si>
    <t>除税价</t>
  </si>
  <si>
    <t>税金</t>
  </si>
  <si>
    <t>增值税
附加</t>
  </si>
  <si>
    <t>合同价</t>
  </si>
  <si>
    <t>中标下浮率</t>
  </si>
  <si>
    <t>结算价</t>
  </si>
  <si>
    <t>盈亏金额</t>
  </si>
  <si>
    <t>是否盈利</t>
  </si>
  <si>
    <t>限额定价依据</t>
  </si>
  <si>
    <t>限价下浮率说明</t>
  </si>
  <si>
    <t>结算原则</t>
  </si>
  <si>
    <t>付款比例</t>
  </si>
  <si>
    <t>一</t>
  </si>
  <si>
    <t>服务类(甲方)</t>
  </si>
  <si>
    <t>概念设计方案</t>
  </si>
  <si>
    <t>项目建议书及可研</t>
  </si>
  <si>
    <t>工程勘察及工程设计</t>
  </si>
  <si>
    <t>施工图审查</t>
  </si>
  <si>
    <t>绿建标识评审</t>
  </si>
  <si>
    <t>绿建设计及咨询</t>
  </si>
  <si>
    <t>监理</t>
  </si>
  <si>
    <t>城市基础设施配套</t>
  </si>
  <si>
    <t>水土保持方案编制</t>
  </si>
  <si>
    <t>节能评估报告编制</t>
  </si>
  <si>
    <t>白蚁防治</t>
  </si>
  <si>
    <t>基坑监测及主体工程沉降观测</t>
  </si>
  <si>
    <t>工程检测</t>
  </si>
  <si>
    <t>招标代理费</t>
  </si>
  <si>
    <t>商业策划服务</t>
  </si>
  <si>
    <t>防雷评估及检测</t>
  </si>
  <si>
    <t>测量放桩</t>
  </si>
  <si>
    <t>交通评估</t>
  </si>
  <si>
    <t>建设用地地质灾害危害性评估</t>
  </si>
  <si>
    <t>劳动安全卫生评审</t>
  </si>
  <si>
    <t>场地准备及单位临时设施费</t>
  </si>
  <si>
    <t>建设单位管理费</t>
  </si>
  <si>
    <t>二次装修设计费</t>
  </si>
  <si>
    <t>检测费</t>
  </si>
  <si>
    <t>二</t>
  </si>
  <si>
    <t>管线迁改、
三通一平</t>
  </si>
  <si>
    <t>绿化迁移及清除</t>
  </si>
  <si>
    <t>已结算或已定结算金额</t>
  </si>
  <si>
    <t>迁移160KVA路灯箱变工程</t>
  </si>
  <si>
    <t>市政雨污水管线迁改工程</t>
  </si>
  <si>
    <t>南城临时箱变工程</t>
  </si>
  <si>
    <t>三</t>
  </si>
  <si>
    <t>小计</t>
  </si>
  <si>
    <t>合同外</t>
  </si>
  <si>
    <t>移栽树木工程</t>
  </si>
  <si>
    <t>平均下浮率</t>
  </si>
  <si>
    <t>主体结构</t>
  </si>
  <si>
    <t>装修</t>
  </si>
  <si>
    <t>园建</t>
  </si>
  <si>
    <t>安装</t>
  </si>
  <si>
    <t>燃气接入工程</t>
  </si>
  <si>
    <t>人防</t>
  </si>
  <si>
    <t>防水专业分包</t>
  </si>
  <si>
    <t>幕墙铝窗</t>
  </si>
  <si>
    <t>钢结构</t>
  </si>
  <si>
    <t>土方</t>
  </si>
  <si>
    <t>基坑支护设计</t>
  </si>
  <si>
    <t>基坑支护专家论证方案</t>
  </si>
  <si>
    <t>以上两项计入甲方支出还是总承包支出？</t>
  </si>
  <si>
    <t>土建劳务综合单价报价表（2018年6月）</t>
  </si>
  <si>
    <t>分项名称</t>
  </si>
  <si>
    <t>单 价（元）</t>
  </si>
  <si>
    <t>备     注</t>
  </si>
  <si>
    <t>临时设施费</t>
  </si>
  <si>
    <t>㎡</t>
  </si>
  <si>
    <t xml:space="preserve">活动板房,办公及消防设施等
临时设施用工、用料（包工人水电费）
</t>
  </si>
  <si>
    <t>安全文明施工费</t>
  </si>
  <si>
    <t>安全文明施工措施费用</t>
  </si>
  <si>
    <t>土方工程</t>
  </si>
  <si>
    <t>承台土方开挖，运输，土方清理、回填、平整、夯实（人工费）甲方负责机械
抽水（不包截桩头及挖孔桩桩头）</t>
  </si>
  <si>
    <t>砖模工程</t>
  </si>
  <si>
    <t>基础砖模砌筑、抹灰、防水保护层</t>
  </si>
  <si>
    <t>混凝土工程</t>
  </si>
  <si>
    <t>所有混凝土浇筑、养护、清理</t>
  </si>
  <si>
    <t>模板工程</t>
  </si>
  <si>
    <t>模板制作和安装、包机械、包铁钉、铁线
所有二次结构。（模板按展开面积1：3.5
按每平方米27元计算）</t>
  </si>
  <si>
    <t>钢筋工程</t>
  </si>
  <si>
    <t>制作和安装、包机械、铁线、电渣焊
直镙纹车丝、（不包括套筒材料）
基础部位按600元/吨，标准层按36元/㎡</t>
  </si>
  <si>
    <t xml:space="preserve">泥水部分工程
砌体及内外装修
及磁砖
</t>
  </si>
  <si>
    <t>所有墙体砌筑（拉墙筋植筋）</t>
  </si>
  <si>
    <t>所有内墙抹灰（定点，挂网）
不包括保温砂浆</t>
  </si>
  <si>
    <t>所有地面清理</t>
  </si>
  <si>
    <t>公共部分施工、含楼梯</t>
  </si>
  <si>
    <t>所有外墙抹灰、粘贴磁砖</t>
  </si>
  <si>
    <t>天棚刮腻子及
公共部分涂料施工</t>
  </si>
  <si>
    <t>所有天棚腻子及公共部分涂料
（不包材料）（不包外墙涂料）</t>
  </si>
  <si>
    <t>内脚手架工程</t>
  </si>
  <si>
    <t>所有内脚手架施工含材料
（不包括高支模满堂脚手架）</t>
  </si>
  <si>
    <t>外脚手架工程</t>
  </si>
  <si>
    <t>所有外脚手架、含安全挡板、施工通道
安全围护（不包括悬挑架以下二次搭拆）</t>
  </si>
  <si>
    <t>挑架增加费</t>
  </si>
  <si>
    <t>挑架材料购置费、工字钢、钢丝绳
卡扣及人工增加费</t>
  </si>
  <si>
    <t>垂直机械费</t>
  </si>
  <si>
    <t>塔吊及人货梯，提升机的费用</t>
  </si>
  <si>
    <t>模板材料费</t>
  </si>
  <si>
    <t>模板购置费</t>
  </si>
  <si>
    <t>模板辅助材料费</t>
  </si>
  <si>
    <t>方木、及支模构配件、加固件</t>
  </si>
  <si>
    <t>其它五金材料费</t>
  </si>
  <si>
    <t>小型五金材料，包垫块，镙杆
收口网，水泥撑</t>
  </si>
  <si>
    <t>供水、供电材料费</t>
  </si>
  <si>
    <t>施工用给水管件、电缆、
电线、电箱、施工灯具</t>
  </si>
  <si>
    <t>混凝土泵送费</t>
  </si>
  <si>
    <t>混凝土输送泵费用</t>
  </si>
  <si>
    <t>工程施工测量费</t>
  </si>
  <si>
    <t>不包含第三方测量</t>
  </si>
  <si>
    <t>综合施工管理费</t>
  </si>
  <si>
    <t xml:space="preserve">所有施工管理人员、后勤人员
勤杂工、等费用 </t>
  </si>
  <si>
    <t>折合建筑面积总单价（不含税）</t>
  </si>
  <si>
    <t>水电、防雷报价</t>
  </si>
  <si>
    <t>包所有水电施工及防雷施工人工费</t>
  </si>
  <si>
    <t>报价人：田行虎</t>
  </si>
  <si>
    <t>审核人：</t>
  </si>
  <si>
    <t>王田清</t>
  </si>
  <si>
    <t>备注：报价为土建劳务工程承包范围，不包含消防，人防、门窗、栏杆的洞口第一次塞缝，及其它合同未承包项目</t>
  </si>
  <si>
    <t>水电施工同土建施工劳务班组施工，便于施工管理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</si>
</sst>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 "/>
    <numFmt numFmtId="177" formatCode="0.0%"/>
    <numFmt numFmtId="178" formatCode="#,##0.00_);[Red]\(#,##0.00\)"/>
    <numFmt numFmtId="179" formatCode="\+0;\-0;0;@"/>
    <numFmt numFmtId="180" formatCode="#,##0.00_ "/>
    <numFmt numFmtId="181" formatCode="0.0_ "/>
    <numFmt numFmtId="182" formatCode="0.000_ "/>
  </numFmts>
  <fonts count="47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4"/>
      <name val="宋体"/>
      <family val="3"/>
      <charset val="134"/>
    </font>
    <font>
      <b/>
      <sz val="11"/>
      <color indexed="13"/>
      <name val="SimSun"/>
      <charset val="134"/>
    </font>
    <font>
      <sz val="11"/>
      <color indexed="20"/>
      <name val="宋体"/>
      <family val="3"/>
      <charset val="134"/>
    </font>
    <font>
      <b/>
      <sz val="11"/>
      <color indexed="16"/>
      <name val="SimSun"/>
      <charset val="134"/>
    </font>
    <font>
      <sz val="11"/>
      <color indexed="16"/>
      <name val="宋体"/>
      <family val="3"/>
      <charset val="134"/>
    </font>
    <font>
      <b/>
      <sz val="11"/>
      <color indexed="10"/>
      <name val="SimSun"/>
      <charset val="134"/>
    </font>
    <font>
      <sz val="11"/>
      <color indexed="18"/>
      <name val="宋体"/>
      <family val="3"/>
      <charset val="134"/>
    </font>
    <font>
      <b/>
      <sz val="11"/>
      <color indexed="14"/>
      <name val="宋体"/>
      <family val="3"/>
      <charset val="134"/>
    </font>
    <font>
      <b/>
      <sz val="11"/>
      <color indexed="18"/>
      <name val="宋体"/>
      <family val="3"/>
      <charset val="134"/>
    </font>
    <font>
      <b/>
      <sz val="11"/>
      <color indexed="20"/>
      <name val="宋体"/>
      <family val="3"/>
      <charset val="134"/>
    </font>
    <font>
      <sz val="11"/>
      <name val="宋体"/>
      <family val="3"/>
      <charset val="134"/>
    </font>
    <font>
      <sz val="11"/>
      <name val="SimSun"/>
      <charset val="134"/>
    </font>
    <font>
      <b/>
      <sz val="11"/>
      <color indexed="14"/>
      <name val="SimSun"/>
      <charset val="134"/>
    </font>
    <font>
      <sz val="11"/>
      <color indexed="17"/>
      <name val="宋体"/>
      <family val="3"/>
      <charset val="134"/>
    </font>
    <font>
      <b/>
      <sz val="11"/>
      <color indexed="17"/>
      <name val="宋体"/>
      <family val="3"/>
      <charset val="134"/>
    </font>
    <font>
      <b/>
      <sz val="11"/>
      <color indexed="17"/>
      <name val="SimSun"/>
      <charset val="134"/>
    </font>
    <font>
      <sz val="11"/>
      <color indexed="13"/>
      <name val="宋体"/>
      <family val="3"/>
      <charset val="134"/>
    </font>
    <font>
      <sz val="11"/>
      <color indexed="21"/>
      <name val="宋体"/>
      <family val="3"/>
      <charset val="134"/>
    </font>
    <font>
      <b/>
      <sz val="11"/>
      <color indexed="2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SimSun"/>
      <charset val="134"/>
    </font>
    <font>
      <sz val="11"/>
      <color indexed="15"/>
      <name val="宋体"/>
      <family val="3"/>
      <charset val="134"/>
    </font>
    <font>
      <b/>
      <sz val="11"/>
      <color indexed="15"/>
      <name val="宋体"/>
      <family val="3"/>
      <charset val="134"/>
    </font>
    <font>
      <b/>
      <sz val="11"/>
      <color indexed="16"/>
      <name val="宋体"/>
      <family val="3"/>
      <charset val="134"/>
    </font>
    <font>
      <sz val="10"/>
      <name val="宋体"/>
      <family val="3"/>
      <charset val="134"/>
    </font>
    <font>
      <sz val="16"/>
      <name val="宋体"/>
      <family val="3"/>
      <charset val="134"/>
    </font>
    <font>
      <sz val="10.5"/>
      <color rgb="FF000000"/>
      <name val="simsun"/>
      <charset val="134"/>
    </font>
    <font>
      <b/>
      <sz val="10"/>
      <name val="Arial"/>
      <family val="2"/>
    </font>
    <font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1" fillId="0" borderId="0"/>
    <xf numFmtId="0" fontId="45" fillId="0" borderId="0"/>
    <xf numFmtId="0" fontId="42" fillId="0" borderId="0"/>
  </cellStyleXfs>
  <cellXfs count="268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 wrapText="1"/>
    </xf>
    <xf numFmtId="9" fontId="0" fillId="2" borderId="0" xfId="1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9" fontId="0" fillId="2" borderId="0" xfId="1" applyFont="1" applyFill="1" applyAlignment="1">
      <alignment horizontal="center" vertical="center" wrapText="1"/>
    </xf>
    <xf numFmtId="10" fontId="0" fillId="2" borderId="0" xfId="1" applyNumberFormat="1" applyFont="1" applyFill="1" applyAlignment="1">
      <alignment horizontal="center" vertical="center" wrapText="1"/>
    </xf>
    <xf numFmtId="176" fontId="0" fillId="2" borderId="0" xfId="1" applyNumberFormat="1" applyFont="1" applyFill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/>
    </xf>
    <xf numFmtId="9" fontId="0" fillId="2" borderId="0" xfId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178" fontId="8" fillId="0" borderId="1" xfId="3" applyNumberFormat="1" applyFont="1" applyBorder="1" applyAlignment="1">
      <alignment horizontal="right" vertical="center"/>
    </xf>
    <xf numFmtId="180" fontId="3" fillId="2" borderId="1" xfId="0" applyNumberFormat="1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 wrapText="1"/>
    </xf>
    <xf numFmtId="178" fontId="8" fillId="0" borderId="1" xfId="3" applyNumberFormat="1" applyFont="1" applyFill="1" applyBorder="1" applyAlignment="1">
      <alignment horizontal="right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horizontal="left" vertical="center" wrapText="1"/>
    </xf>
    <xf numFmtId="181" fontId="3" fillId="2" borderId="1" xfId="0" applyNumberFormat="1" applyFont="1" applyFill="1" applyBorder="1" applyAlignment="1">
      <alignment horizontal="center" vertical="center" wrapText="1"/>
    </xf>
    <xf numFmtId="176" fontId="4" fillId="5" borderId="1" xfId="0" applyNumberFormat="1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9" fontId="5" fillId="2" borderId="0" xfId="1" applyFont="1" applyFill="1" applyAlignment="1">
      <alignment vertical="center"/>
    </xf>
    <xf numFmtId="176" fontId="5" fillId="2" borderId="0" xfId="1" applyNumberFormat="1" applyFont="1" applyFill="1" applyAlignment="1">
      <alignment vertical="center"/>
    </xf>
    <xf numFmtId="176" fontId="3" fillId="2" borderId="1" xfId="1" applyNumberFormat="1" applyFont="1" applyFill="1" applyBorder="1" applyAlignment="1">
      <alignment horizontal="center" vertical="center" wrapText="1"/>
    </xf>
    <xf numFmtId="9" fontId="3" fillId="2" borderId="1" xfId="1" applyFont="1" applyFill="1" applyBorder="1" applyAlignment="1">
      <alignment horizontal="center" vertical="center" wrapText="1"/>
    </xf>
    <xf numFmtId="176" fontId="3" fillId="2" borderId="0" xfId="1" applyNumberFormat="1" applyFont="1" applyFill="1" applyAlignment="1">
      <alignment horizontal="center" vertical="center"/>
    </xf>
    <xf numFmtId="9" fontId="4" fillId="3" borderId="1" xfId="1" applyFont="1" applyFill="1" applyBorder="1" applyAlignment="1">
      <alignment horizontal="center" vertical="center"/>
    </xf>
    <xf numFmtId="10" fontId="4" fillId="3" borderId="1" xfId="1" applyNumberFormat="1" applyFont="1" applyFill="1" applyBorder="1" applyAlignment="1">
      <alignment horizontal="center" vertical="center" wrapText="1"/>
    </xf>
    <xf numFmtId="9" fontId="3" fillId="2" borderId="1" xfId="1" applyNumberFormat="1" applyFont="1" applyFill="1" applyBorder="1" applyAlignment="1">
      <alignment horizontal="center" vertical="center"/>
    </xf>
    <xf numFmtId="9" fontId="3" fillId="2" borderId="1" xfId="1" applyFont="1" applyFill="1" applyBorder="1" applyAlignment="1">
      <alignment horizontal="center" vertical="center"/>
    </xf>
    <xf numFmtId="181" fontId="3" fillId="2" borderId="1" xfId="1" applyNumberFormat="1" applyFont="1" applyFill="1" applyBorder="1" applyAlignment="1">
      <alignment horizontal="center" vertical="center" wrapText="1"/>
    </xf>
    <xf numFmtId="9" fontId="3" fillId="2" borderId="1" xfId="1" applyNumberFormat="1" applyFont="1" applyFill="1" applyBorder="1" applyAlignment="1">
      <alignment horizontal="center" vertical="center" wrapText="1"/>
    </xf>
    <xf numFmtId="9" fontId="3" fillId="0" borderId="1" xfId="1" applyNumberFormat="1" applyFont="1" applyFill="1" applyBorder="1" applyAlignment="1">
      <alignment horizontal="center" vertical="center"/>
    </xf>
    <xf numFmtId="9" fontId="3" fillId="0" borderId="1" xfId="1" applyFont="1" applyFill="1" applyBorder="1" applyAlignment="1">
      <alignment horizontal="center" vertical="center"/>
    </xf>
    <xf numFmtId="181" fontId="3" fillId="0" borderId="1" xfId="1" applyNumberFormat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 wrapText="1"/>
    </xf>
    <xf numFmtId="9" fontId="3" fillId="0" borderId="1" xfId="1" applyNumberFormat="1" applyFont="1" applyFill="1" applyBorder="1" applyAlignment="1">
      <alignment horizontal="center" vertical="center" wrapText="1"/>
    </xf>
    <xf numFmtId="9" fontId="3" fillId="6" borderId="1" xfId="1" applyFont="1" applyFill="1" applyBorder="1" applyAlignment="1">
      <alignment horizontal="center" vertical="center"/>
    </xf>
    <xf numFmtId="9" fontId="3" fillId="6" borderId="1" xfId="1" applyNumberFormat="1" applyFont="1" applyFill="1" applyBorder="1" applyAlignment="1">
      <alignment horizontal="center" vertical="center" wrapText="1"/>
    </xf>
    <xf numFmtId="10" fontId="3" fillId="2" borderId="1" xfId="1" applyNumberFormat="1" applyFont="1" applyFill="1" applyBorder="1" applyAlignment="1">
      <alignment horizontal="center" vertical="center" wrapText="1"/>
    </xf>
    <xf numFmtId="9" fontId="4" fillId="5" borderId="1" xfId="1" applyFont="1" applyFill="1" applyBorder="1" applyAlignment="1">
      <alignment horizontal="center" vertical="center" wrapText="1"/>
    </xf>
    <xf numFmtId="176" fontId="4" fillId="5" borderId="1" xfId="1" applyNumberFormat="1" applyFont="1" applyFill="1" applyBorder="1" applyAlignment="1">
      <alignment horizontal="center" vertical="center" wrapText="1"/>
    </xf>
    <xf numFmtId="9" fontId="4" fillId="0" borderId="0" xfId="1" applyFont="1" applyFill="1" applyAlignment="1">
      <alignment horizontal="center" vertical="center" wrapText="1"/>
    </xf>
    <xf numFmtId="176" fontId="4" fillId="0" borderId="0" xfId="1" applyNumberFormat="1" applyFont="1" applyFill="1" applyAlignment="1">
      <alignment horizontal="center" vertical="center" wrapText="1"/>
    </xf>
    <xf numFmtId="176" fontId="3" fillId="2" borderId="6" xfId="1" applyNumberFormat="1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center" vertical="center" wrapText="1"/>
    </xf>
    <xf numFmtId="9" fontId="8" fillId="0" borderId="1" xfId="1" applyNumberFormat="1" applyFont="1" applyFill="1" applyBorder="1" applyAlignment="1">
      <alignment horizontal="center" vertical="center" wrapText="1"/>
    </xf>
    <xf numFmtId="177" fontId="4" fillId="5" borderId="1" xfId="1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0" borderId="0" xfId="1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0" fontId="4" fillId="3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3" fillId="3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0" fontId="4" fillId="5" borderId="1" xfId="1" applyNumberFormat="1" applyFont="1" applyFill="1" applyBorder="1" applyAlignment="1">
      <alignment horizontal="center" vertical="center" wrapText="1"/>
    </xf>
    <xf numFmtId="176" fontId="4" fillId="5" borderId="1" xfId="0" applyNumberFormat="1" applyFont="1" applyFill="1" applyBorder="1" applyAlignment="1">
      <alignment vertical="center" wrapText="1"/>
    </xf>
    <xf numFmtId="176" fontId="4" fillId="5" borderId="1" xfId="1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vertical="center" wrapText="1"/>
    </xf>
    <xf numFmtId="176" fontId="4" fillId="0" borderId="0" xfId="1" applyNumberFormat="1" applyFont="1" applyFill="1" applyAlignment="1">
      <alignment horizontal="center" vertical="center"/>
    </xf>
    <xf numFmtId="9" fontId="3" fillId="2" borderId="5" xfId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justify" vertical="center" wrapText="1"/>
    </xf>
    <xf numFmtId="0" fontId="10" fillId="7" borderId="1" xfId="0" applyNumberFormat="1" applyFont="1" applyFill="1" applyBorder="1" applyAlignment="1" applyProtection="1">
      <alignment horizontal="right" vertical="center" wrapText="1"/>
    </xf>
    <xf numFmtId="0" fontId="10" fillId="7" borderId="1" xfId="0" applyNumberFormat="1" applyFont="1" applyFill="1" applyBorder="1" applyAlignment="1" applyProtection="1">
      <alignment horizontal="justify" vertical="center" wrapText="1"/>
    </xf>
    <xf numFmtId="0" fontId="10" fillId="8" borderId="1" xfId="0" applyNumberFormat="1" applyFont="1" applyFill="1" applyBorder="1" applyAlignment="1" applyProtection="1">
      <alignment horizontal="right" vertical="center" wrapText="1"/>
    </xf>
    <xf numFmtId="0" fontId="10" fillId="8" borderId="1" xfId="0" applyNumberFormat="1" applyFont="1" applyFill="1" applyBorder="1" applyAlignment="1" applyProtection="1">
      <alignment horizontal="justify" vertical="center" wrapText="1"/>
    </xf>
    <xf numFmtId="0" fontId="12" fillId="0" borderId="1" xfId="0" applyNumberFormat="1" applyFont="1" applyFill="1" applyBorder="1" applyAlignment="1" applyProtection="1">
      <alignment horizontal="justify" vertical="center" wrapText="1"/>
    </xf>
    <xf numFmtId="0" fontId="13" fillId="0" borderId="1" xfId="0" applyNumberFormat="1" applyFont="1" applyFill="1" applyBorder="1" applyAlignment="1" applyProtection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justify" vertical="center" wrapText="1"/>
    </xf>
    <xf numFmtId="0" fontId="10" fillId="0" borderId="1" xfId="0" applyNumberFormat="1" applyFont="1" applyFill="1" applyBorder="1" applyAlignment="1" applyProtection="1">
      <alignment horizontal="right" vertical="center" wrapText="1"/>
    </xf>
    <xf numFmtId="0" fontId="10" fillId="0" borderId="1" xfId="0" applyNumberFormat="1" applyFont="1" applyFill="1" applyBorder="1" applyAlignment="1" applyProtection="1">
      <alignment horizontal="justify" vertical="center" wrapText="1"/>
    </xf>
    <xf numFmtId="0" fontId="14" fillId="7" borderId="1" xfId="0" applyNumberFormat="1" applyFont="1" applyFill="1" applyBorder="1" applyAlignment="1" applyProtection="1">
      <alignment horizontal="right" vertical="center" wrapText="1"/>
    </xf>
    <xf numFmtId="0" fontId="14" fillId="7" borderId="1" xfId="0" applyNumberFormat="1" applyFont="1" applyFill="1" applyBorder="1" applyAlignment="1" applyProtection="1">
      <alignment horizontal="justify" vertical="center" wrapText="1"/>
    </xf>
    <xf numFmtId="0" fontId="13" fillId="7" borderId="1" xfId="0" applyNumberFormat="1" applyFont="1" applyFill="1" applyBorder="1" applyAlignment="1" applyProtection="1">
      <alignment horizontal="right" vertical="center" wrapText="1"/>
    </xf>
    <xf numFmtId="0" fontId="13" fillId="7" borderId="1" xfId="0" applyNumberFormat="1" applyFont="1" applyFill="1" applyBorder="1" applyAlignment="1" applyProtection="1">
      <alignment horizontal="justify" vertical="center" wrapText="1"/>
    </xf>
    <xf numFmtId="0" fontId="11" fillId="7" borderId="1" xfId="0" applyNumberFormat="1" applyFont="1" applyFill="1" applyBorder="1" applyAlignment="1" applyProtection="1">
      <alignment horizontal="right" vertical="center" wrapText="1"/>
    </xf>
    <xf numFmtId="0" fontId="15" fillId="8" borderId="1" xfId="0" applyNumberFormat="1" applyFont="1" applyFill="1" applyBorder="1" applyAlignment="1" applyProtection="1">
      <alignment horizontal="right" vertical="center" wrapText="1"/>
    </xf>
    <xf numFmtId="0" fontId="15" fillId="0" borderId="1" xfId="0" applyNumberFormat="1" applyFont="1" applyFill="1" applyBorder="1" applyAlignment="1" applyProtection="1">
      <alignment horizontal="right" vertical="center" wrapText="1"/>
    </xf>
    <xf numFmtId="0" fontId="16" fillId="7" borderId="1" xfId="0" applyNumberFormat="1" applyFont="1" applyFill="1" applyBorder="1" applyAlignment="1" applyProtection="1">
      <alignment horizontal="right" vertical="center" wrapText="1"/>
    </xf>
    <xf numFmtId="0" fontId="12" fillId="7" borderId="1" xfId="0" applyNumberFormat="1" applyFont="1" applyFill="1" applyBorder="1" applyAlignment="1" applyProtection="1">
      <alignment horizontal="right" vertical="center" wrapText="1"/>
    </xf>
    <xf numFmtId="0" fontId="13" fillId="8" borderId="1" xfId="0" applyNumberFormat="1" applyFont="1" applyFill="1" applyBorder="1" applyAlignment="1" applyProtection="1">
      <alignment horizontal="right" vertical="center" wrapText="1"/>
    </xf>
    <xf numFmtId="0" fontId="13" fillId="8" borderId="1" xfId="0" applyNumberFormat="1" applyFont="1" applyFill="1" applyBorder="1" applyAlignment="1" applyProtection="1">
      <alignment horizontal="justify" vertical="center" wrapText="1"/>
    </xf>
    <xf numFmtId="0" fontId="10" fillId="9" borderId="1" xfId="0" applyNumberFormat="1" applyFont="1" applyFill="1" applyBorder="1" applyAlignment="1" applyProtection="1">
      <alignment horizontal="right" vertical="center" wrapText="1"/>
    </xf>
    <xf numFmtId="0" fontId="10" fillId="9" borderId="1" xfId="0" applyNumberFormat="1" applyFont="1" applyFill="1" applyBorder="1" applyAlignment="1" applyProtection="1">
      <alignment horizontal="justify" vertical="center" wrapText="1"/>
    </xf>
    <xf numFmtId="0" fontId="15" fillId="9" borderId="1" xfId="0" applyNumberFormat="1" applyFont="1" applyFill="1" applyBorder="1" applyAlignment="1" applyProtection="1">
      <alignment horizontal="right" vertical="center" wrapText="1"/>
    </xf>
    <xf numFmtId="0" fontId="17" fillId="8" borderId="1" xfId="0" applyNumberFormat="1" applyFont="1" applyFill="1" applyBorder="1" applyAlignment="1" applyProtection="1">
      <alignment horizontal="right" vertical="center" wrapText="1"/>
    </xf>
    <xf numFmtId="0" fontId="14" fillId="8" borderId="1" xfId="0" applyNumberFormat="1" applyFont="1" applyFill="1" applyBorder="1" applyAlignment="1" applyProtection="1">
      <alignment horizontal="right" vertical="center" wrapText="1"/>
    </xf>
    <xf numFmtId="0" fontId="14" fillId="8" borderId="1" xfId="0" applyNumberFormat="1" applyFont="1" applyFill="1" applyBorder="1" applyAlignment="1" applyProtection="1">
      <alignment horizontal="justify" vertical="center" wrapText="1"/>
    </xf>
    <xf numFmtId="0" fontId="18" fillId="8" borderId="1" xfId="0" applyNumberFormat="1" applyFont="1" applyFill="1" applyBorder="1" applyAlignment="1" applyProtection="1">
      <alignment horizontal="right" vertical="center" wrapText="1"/>
    </xf>
    <xf numFmtId="0" fontId="19" fillId="8" borderId="1" xfId="0" applyNumberFormat="1" applyFont="1" applyFill="1" applyBorder="1" applyAlignment="1" applyProtection="1">
      <alignment horizontal="right" vertical="center" wrapText="1"/>
    </xf>
    <xf numFmtId="0" fontId="14" fillId="10" borderId="1" xfId="0" applyNumberFormat="1" applyFont="1" applyFill="1" applyBorder="1" applyAlignment="1" applyProtection="1">
      <alignment horizontal="right" vertical="center" wrapText="1"/>
    </xf>
    <xf numFmtId="0" fontId="14" fillId="10" borderId="1" xfId="0" applyNumberFormat="1" applyFont="1" applyFill="1" applyBorder="1" applyAlignment="1" applyProtection="1">
      <alignment horizontal="justify" vertical="center" wrapText="1"/>
    </xf>
    <xf numFmtId="0" fontId="16" fillId="10" borderId="1" xfId="0" applyNumberFormat="1" applyFont="1" applyFill="1" applyBorder="1" applyAlignment="1" applyProtection="1">
      <alignment horizontal="right" vertical="center" wrapText="1"/>
    </xf>
    <xf numFmtId="0" fontId="20" fillId="8" borderId="1" xfId="0" applyNumberFormat="1" applyFont="1" applyFill="1" applyBorder="1" applyAlignment="1" applyProtection="1">
      <alignment horizontal="right" vertical="center" wrapText="1"/>
    </xf>
    <xf numFmtId="0" fontId="20" fillId="8" borderId="1" xfId="0" applyNumberFormat="1" applyFont="1" applyFill="1" applyBorder="1" applyAlignment="1" applyProtection="1">
      <alignment horizontal="justify" vertical="center" wrapText="1"/>
    </xf>
    <xf numFmtId="0" fontId="21" fillId="7" borderId="1" xfId="0" applyNumberFormat="1" applyFont="1" applyFill="1" applyBorder="1" applyAlignment="1" applyProtection="1">
      <alignment horizontal="right" vertical="center" wrapText="1"/>
    </xf>
    <xf numFmtId="0" fontId="21" fillId="7" borderId="1" xfId="0" applyNumberFormat="1" applyFont="1" applyFill="1" applyBorder="1" applyAlignment="1" applyProtection="1">
      <alignment horizontal="justify" vertical="center" wrapText="1"/>
    </xf>
    <xf numFmtId="0" fontId="22" fillId="8" borderId="1" xfId="0" applyNumberFormat="1" applyFont="1" applyFill="1" applyBorder="1" applyAlignment="1" applyProtection="1">
      <alignment horizontal="right" vertical="center" wrapText="1"/>
    </xf>
    <xf numFmtId="0" fontId="22" fillId="8" borderId="1" xfId="0" applyNumberFormat="1" applyFont="1" applyFill="1" applyBorder="1" applyAlignment="1" applyProtection="1">
      <alignment horizontal="justify" vertical="center" wrapText="1"/>
    </xf>
    <xf numFmtId="0" fontId="23" fillId="7" borderId="1" xfId="0" applyNumberFormat="1" applyFont="1" applyFill="1" applyBorder="1" applyAlignment="1" applyProtection="1">
      <alignment horizontal="right" vertical="center" wrapText="1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justify" vertical="center" wrapText="1"/>
    </xf>
    <xf numFmtId="0" fontId="24" fillId="0" borderId="1" xfId="0" applyNumberFormat="1" applyFont="1" applyFill="1" applyBorder="1" applyAlignment="1" applyProtection="1">
      <alignment horizontal="right" vertical="center" wrapText="1"/>
    </xf>
    <xf numFmtId="0" fontId="25" fillId="0" borderId="1" xfId="0" applyNumberFormat="1" applyFont="1" applyFill="1" applyBorder="1" applyAlignment="1" applyProtection="1">
      <alignment horizontal="right" vertical="center" wrapText="1"/>
    </xf>
    <xf numFmtId="0" fontId="14" fillId="0" borderId="1" xfId="0" applyNumberFormat="1" applyFont="1" applyFill="1" applyBorder="1" applyAlignment="1" applyProtection="1">
      <alignment horizontal="right" vertical="center" wrapText="1"/>
    </xf>
    <xf numFmtId="0" fontId="14" fillId="0" borderId="1" xfId="0" applyNumberFormat="1" applyFont="1" applyFill="1" applyBorder="1" applyAlignment="1" applyProtection="1">
      <alignment horizontal="justify" vertical="center" wrapText="1"/>
    </xf>
    <xf numFmtId="0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1" xfId="0" applyNumberFormat="1" applyFont="1" applyFill="1" applyBorder="1" applyAlignment="1" applyProtection="1">
      <alignment horizontal="justify" vertical="center" wrapText="1"/>
    </xf>
    <xf numFmtId="0" fontId="16" fillId="0" borderId="1" xfId="0" applyNumberFormat="1" applyFont="1" applyFill="1" applyBorder="1" applyAlignment="1" applyProtection="1">
      <alignment horizontal="right" vertical="center" wrapText="1"/>
    </xf>
    <xf numFmtId="0" fontId="23" fillId="0" borderId="1" xfId="0" applyNumberFormat="1" applyFont="1" applyFill="1" applyBorder="1" applyAlignment="1" applyProtection="1">
      <alignment horizontal="right" vertical="center" wrapText="1"/>
    </xf>
    <xf numFmtId="0" fontId="26" fillId="8" borderId="1" xfId="0" applyNumberFormat="1" applyFont="1" applyFill="1" applyBorder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 vertical="center" wrapText="1"/>
    </xf>
    <xf numFmtId="0" fontId="10" fillId="11" borderId="1" xfId="0" applyNumberFormat="1" applyFont="1" applyFill="1" applyBorder="1" applyAlignment="1" applyProtection="1">
      <alignment horizontal="right" vertical="center" wrapText="1"/>
    </xf>
    <xf numFmtId="0" fontId="10" fillId="11" borderId="1" xfId="0" applyNumberFormat="1" applyFont="1" applyFill="1" applyBorder="1" applyAlignment="1" applyProtection="1">
      <alignment horizontal="justify" vertical="center" wrapText="1"/>
    </xf>
    <xf numFmtId="0" fontId="15" fillId="11" borderId="1" xfId="0" applyNumberFormat="1" applyFont="1" applyFill="1" applyBorder="1" applyAlignment="1" applyProtection="1">
      <alignment horizontal="right" vertical="center" wrapText="1"/>
    </xf>
    <xf numFmtId="0" fontId="26" fillId="11" borderId="1" xfId="0" applyNumberFormat="1" applyFont="1" applyFill="1" applyBorder="1" applyAlignment="1" applyProtection="1">
      <alignment horizontal="right" vertical="center" wrapText="1"/>
    </xf>
    <xf numFmtId="0" fontId="26" fillId="9" borderId="1" xfId="0" applyNumberFormat="1" applyFont="1" applyFill="1" applyBorder="1" applyAlignment="1" applyProtection="1">
      <alignment horizontal="right" vertical="center" wrapText="1"/>
    </xf>
    <xf numFmtId="0" fontId="27" fillId="7" borderId="1" xfId="0" applyNumberFormat="1" applyFont="1" applyFill="1" applyBorder="1" applyAlignment="1" applyProtection="1">
      <alignment horizontal="right" vertical="center" wrapText="1"/>
    </xf>
    <xf numFmtId="0" fontId="27" fillId="7" borderId="1" xfId="0" applyNumberFormat="1" applyFont="1" applyFill="1" applyBorder="1" applyAlignment="1" applyProtection="1">
      <alignment horizontal="justify" vertical="center" wrapText="1"/>
    </xf>
    <xf numFmtId="0" fontId="28" fillId="7" borderId="1" xfId="0" applyNumberFormat="1" applyFont="1" applyFill="1" applyBorder="1" applyAlignment="1" applyProtection="1">
      <alignment horizontal="right" vertical="center" wrapText="1"/>
    </xf>
    <xf numFmtId="0" fontId="28" fillId="7" borderId="1" xfId="0" applyNumberFormat="1" applyFont="1" applyFill="1" applyBorder="1" applyAlignment="1" applyProtection="1">
      <alignment horizontal="justify" vertical="center" wrapText="1"/>
    </xf>
    <xf numFmtId="0" fontId="9" fillId="0" borderId="0" xfId="0" applyFont="1" applyFill="1" applyBorder="1" applyAlignment="1">
      <alignment horizontal="left"/>
    </xf>
    <xf numFmtId="0" fontId="24" fillId="0" borderId="1" xfId="0" applyNumberFormat="1" applyFont="1" applyFill="1" applyBorder="1" applyAlignment="1" applyProtection="1">
      <alignment horizontal="left" vertical="center" wrapText="1"/>
    </xf>
    <xf numFmtId="0" fontId="14" fillId="9" borderId="1" xfId="0" applyNumberFormat="1" applyFont="1" applyFill="1" applyBorder="1" applyAlignment="1" applyProtection="1">
      <alignment horizontal="right" vertical="center" wrapText="1"/>
    </xf>
    <xf numFmtId="0" fontId="14" fillId="9" borderId="1" xfId="0" applyNumberFormat="1" applyFont="1" applyFill="1" applyBorder="1" applyAlignment="1" applyProtection="1">
      <alignment horizontal="justify" vertical="center" wrapText="1"/>
    </xf>
    <xf numFmtId="0" fontId="16" fillId="9" borderId="1" xfId="0" applyNumberFormat="1" applyFont="1" applyFill="1" applyBorder="1" applyAlignment="1" applyProtection="1">
      <alignment horizontal="right" vertical="center" wrapText="1"/>
    </xf>
    <xf numFmtId="0" fontId="14" fillId="11" borderId="1" xfId="0" applyNumberFormat="1" applyFont="1" applyFill="1" applyBorder="1" applyAlignment="1" applyProtection="1">
      <alignment horizontal="right" vertical="center" wrapText="1"/>
    </xf>
    <xf numFmtId="0" fontId="14" fillId="11" borderId="1" xfId="0" applyNumberFormat="1" applyFont="1" applyFill="1" applyBorder="1" applyAlignment="1" applyProtection="1">
      <alignment horizontal="justify" vertical="center" wrapText="1"/>
    </xf>
    <xf numFmtId="0" fontId="16" fillId="11" borderId="1" xfId="0" applyNumberFormat="1" applyFont="1" applyFill="1" applyBorder="1" applyAlignment="1" applyProtection="1">
      <alignment horizontal="right" vertical="center" wrapText="1"/>
    </xf>
    <xf numFmtId="0" fontId="21" fillId="8" borderId="1" xfId="0" applyNumberFormat="1" applyFont="1" applyFill="1" applyBorder="1" applyAlignment="1" applyProtection="1">
      <alignment horizontal="right" vertical="center" wrapText="1"/>
    </xf>
    <xf numFmtId="0" fontId="21" fillId="8" borderId="1" xfId="0" applyNumberFormat="1" applyFont="1" applyFill="1" applyBorder="1" applyAlignment="1" applyProtection="1">
      <alignment horizontal="justify" vertical="center" wrapText="1"/>
    </xf>
    <xf numFmtId="0" fontId="21" fillId="9" borderId="1" xfId="0" applyNumberFormat="1" applyFont="1" applyFill="1" applyBorder="1" applyAlignment="1" applyProtection="1">
      <alignment horizontal="right" vertical="center" wrapText="1"/>
    </xf>
    <xf numFmtId="0" fontId="21" fillId="9" borderId="1" xfId="0" applyNumberFormat="1" applyFont="1" applyFill="1" applyBorder="1" applyAlignment="1" applyProtection="1">
      <alignment horizontal="justify" vertical="center" wrapText="1"/>
    </xf>
    <xf numFmtId="0" fontId="28" fillId="8" borderId="1" xfId="0" applyNumberFormat="1" applyFont="1" applyFill="1" applyBorder="1" applyAlignment="1" applyProtection="1">
      <alignment horizontal="right" vertical="center" wrapText="1"/>
    </xf>
    <xf numFmtId="0" fontId="23" fillId="9" borderId="1" xfId="0" applyNumberFormat="1" applyFont="1" applyFill="1" applyBorder="1" applyAlignment="1" applyProtection="1">
      <alignment horizontal="right" vertical="center" wrapText="1"/>
    </xf>
    <xf numFmtId="0" fontId="29" fillId="8" borderId="1" xfId="0" applyNumberFormat="1" applyFont="1" applyFill="1" applyBorder="1" applyAlignment="1" applyProtection="1">
      <alignment horizontal="right" vertical="center" wrapText="1"/>
    </xf>
    <xf numFmtId="0" fontId="30" fillId="8" borderId="1" xfId="0" applyNumberFormat="1" applyFont="1" applyFill="1" applyBorder="1" applyAlignment="1" applyProtection="1">
      <alignment horizontal="right" vertical="center" wrapText="1"/>
    </xf>
    <xf numFmtId="0" fontId="10" fillId="12" borderId="1" xfId="0" applyNumberFormat="1" applyFont="1" applyFill="1" applyBorder="1" applyAlignment="1" applyProtection="1">
      <alignment horizontal="right" vertical="center" wrapText="1"/>
    </xf>
    <xf numFmtId="0" fontId="10" fillId="12" borderId="1" xfId="0" applyNumberFormat="1" applyFont="1" applyFill="1" applyBorder="1" applyAlignment="1" applyProtection="1">
      <alignment horizontal="justify" vertical="center" wrapText="1"/>
    </xf>
    <xf numFmtId="0" fontId="21" fillId="12" borderId="1" xfId="0" applyNumberFormat="1" applyFont="1" applyFill="1" applyBorder="1" applyAlignment="1" applyProtection="1">
      <alignment horizontal="right" vertical="center" wrapText="1"/>
    </xf>
    <xf numFmtId="0" fontId="21" fillId="12" borderId="1" xfId="0" applyNumberFormat="1" applyFont="1" applyFill="1" applyBorder="1" applyAlignment="1" applyProtection="1">
      <alignment horizontal="justify" vertical="center" wrapText="1"/>
    </xf>
    <xf numFmtId="0" fontId="29" fillId="12" borderId="1" xfId="0" applyNumberFormat="1" applyFont="1" applyFill="1" applyBorder="1" applyAlignment="1" applyProtection="1">
      <alignment horizontal="right" vertical="center" wrapText="1"/>
    </xf>
    <xf numFmtId="0" fontId="23" fillId="12" borderId="1" xfId="0" applyNumberFormat="1" applyFont="1" applyFill="1" applyBorder="1" applyAlignment="1" applyProtection="1">
      <alignment horizontal="right" vertical="center" wrapText="1"/>
    </xf>
    <xf numFmtId="0" fontId="27" fillId="8" borderId="1" xfId="0" applyNumberFormat="1" applyFont="1" applyFill="1" applyBorder="1" applyAlignment="1" applyProtection="1">
      <alignment horizontal="right" vertical="center" wrapText="1"/>
    </xf>
    <xf numFmtId="0" fontId="14" fillId="12" borderId="1" xfId="0" applyNumberFormat="1" applyFont="1" applyFill="1" applyBorder="1" applyAlignment="1" applyProtection="1">
      <alignment horizontal="right" vertical="center" wrapText="1"/>
    </xf>
    <xf numFmtId="0" fontId="14" fillId="12" borderId="1" xfId="0" applyNumberFormat="1" applyFont="1" applyFill="1" applyBorder="1" applyAlignment="1" applyProtection="1">
      <alignment horizontal="justify" vertical="center" wrapText="1"/>
    </xf>
    <xf numFmtId="0" fontId="16" fillId="12" borderId="1" xfId="0" applyNumberFormat="1" applyFont="1" applyFill="1" applyBorder="1" applyAlignment="1" applyProtection="1">
      <alignment horizontal="right" vertical="center" wrapText="1"/>
    </xf>
    <xf numFmtId="0" fontId="14" fillId="7" borderId="1" xfId="0" applyNumberFormat="1" applyFont="1" applyFill="1" applyBorder="1" applyAlignment="1" applyProtection="1">
      <alignment horizontal="left" vertical="center" wrapText="1"/>
    </xf>
    <xf numFmtId="0" fontId="14" fillId="13" borderId="1" xfId="0" applyNumberFormat="1" applyFont="1" applyFill="1" applyBorder="1" applyAlignment="1" applyProtection="1">
      <alignment horizontal="right" vertical="center" wrapText="1"/>
    </xf>
    <xf numFmtId="0" fontId="14" fillId="13" borderId="1" xfId="0" applyNumberFormat="1" applyFont="1" applyFill="1" applyBorder="1" applyAlignment="1" applyProtection="1">
      <alignment horizontal="justify" vertical="center" wrapText="1"/>
    </xf>
    <xf numFmtId="0" fontId="13" fillId="9" borderId="1" xfId="0" applyNumberFormat="1" applyFont="1" applyFill="1" applyBorder="1" applyAlignment="1" applyProtection="1">
      <alignment horizontal="right" vertical="center" wrapText="1"/>
    </xf>
    <xf numFmtId="0" fontId="13" fillId="9" borderId="1" xfId="0" applyNumberFormat="1" applyFont="1" applyFill="1" applyBorder="1" applyAlignment="1" applyProtection="1">
      <alignment horizontal="justify" vertical="center" wrapText="1"/>
    </xf>
    <xf numFmtId="0" fontId="10" fillId="13" borderId="1" xfId="0" applyNumberFormat="1" applyFont="1" applyFill="1" applyBorder="1" applyAlignment="1" applyProtection="1">
      <alignment horizontal="right" vertical="center" wrapText="1"/>
    </xf>
    <xf numFmtId="0" fontId="10" fillId="13" borderId="1" xfId="0" applyNumberFormat="1" applyFont="1" applyFill="1" applyBorder="1" applyAlignment="1" applyProtection="1">
      <alignment horizontal="justify" vertical="center" wrapText="1"/>
    </xf>
    <xf numFmtId="0" fontId="16" fillId="13" borderId="1" xfId="0" applyNumberFormat="1" applyFont="1" applyFill="1" applyBorder="1" applyAlignment="1" applyProtection="1">
      <alignment horizontal="right" vertical="center" wrapText="1"/>
    </xf>
    <xf numFmtId="0" fontId="29" fillId="13" borderId="1" xfId="0" applyNumberFormat="1" applyFont="1" applyFill="1" applyBorder="1" applyAlignment="1" applyProtection="1">
      <alignment horizontal="right" vertical="center" wrapText="1"/>
    </xf>
    <xf numFmtId="0" fontId="14" fillId="9" borderId="1" xfId="0" applyNumberFormat="1" applyFont="1" applyFill="1" applyBorder="1" applyAlignment="1" applyProtection="1">
      <alignment horizontal="left" vertical="center" wrapText="1"/>
    </xf>
    <xf numFmtId="0" fontId="31" fillId="8" borderId="1" xfId="0" applyNumberFormat="1" applyFont="1" applyFill="1" applyBorder="1" applyAlignment="1" applyProtection="1">
      <alignment horizontal="right" vertical="center" wrapText="1"/>
    </xf>
    <xf numFmtId="0" fontId="31" fillId="8" borderId="1" xfId="0" applyNumberFormat="1" applyFont="1" applyFill="1" applyBorder="1" applyAlignment="1" applyProtection="1">
      <alignment horizontal="justify" vertical="center" wrapText="1"/>
    </xf>
    <xf numFmtId="0" fontId="32" fillId="8" borderId="1" xfId="0" applyNumberFormat="1" applyFont="1" applyFill="1" applyBorder="1" applyAlignment="1" applyProtection="1">
      <alignment horizontal="right" vertical="center" wrapText="1"/>
    </xf>
    <xf numFmtId="0" fontId="32" fillId="8" borderId="1" xfId="0" applyNumberFormat="1" applyFont="1" applyFill="1" applyBorder="1" applyAlignment="1" applyProtection="1">
      <alignment horizontal="justify" vertical="center" wrapText="1"/>
    </xf>
    <xf numFmtId="0" fontId="31" fillId="7" borderId="1" xfId="0" applyNumberFormat="1" applyFont="1" applyFill="1" applyBorder="1" applyAlignment="1" applyProtection="1">
      <alignment horizontal="right" vertical="center" wrapText="1"/>
    </xf>
    <xf numFmtId="0" fontId="31" fillId="7" borderId="1" xfId="0" applyNumberFormat="1" applyFont="1" applyFill="1" applyBorder="1" applyAlignment="1" applyProtection="1">
      <alignment horizontal="justify" vertical="center" wrapText="1"/>
    </xf>
    <xf numFmtId="0" fontId="18" fillId="8" borderId="1" xfId="0" applyNumberFormat="1" applyFont="1" applyFill="1" applyBorder="1" applyAlignment="1" applyProtection="1">
      <alignment horizontal="justify" vertical="center" wrapText="1"/>
    </xf>
    <xf numFmtId="0" fontId="26" fillId="0" borderId="1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>
      <alignment horizontal="center"/>
    </xf>
    <xf numFmtId="0" fontId="10" fillId="8" borderId="1" xfId="0" applyNumberFormat="1" applyFont="1" applyFill="1" applyBorder="1" applyAlignment="1" applyProtection="1">
      <alignment horizontal="left" vertical="center" wrapText="1"/>
    </xf>
    <xf numFmtId="0" fontId="10" fillId="8" borderId="1" xfId="0" applyNumberFormat="1" applyFont="1" applyFill="1" applyBorder="1" applyAlignment="1" applyProtection="1">
      <alignment horizontal="center" vertical="center" wrapText="1"/>
    </xf>
    <xf numFmtId="0" fontId="13" fillId="8" borderId="1" xfId="0" applyNumberFormat="1" applyFont="1" applyFill="1" applyBorder="1" applyAlignment="1" applyProtection="1">
      <alignment horizontal="left" vertical="center" wrapText="1"/>
    </xf>
    <xf numFmtId="0" fontId="13" fillId="8" borderId="1" xfId="0" applyNumberFormat="1" applyFont="1" applyFill="1" applyBorder="1" applyAlignment="1" applyProtection="1">
      <alignment horizontal="center" vertical="center" wrapText="1"/>
    </xf>
    <xf numFmtId="0" fontId="33" fillId="0" borderId="1" xfId="0" applyNumberFormat="1" applyFont="1" applyFill="1" applyBorder="1" applyAlignment="1" applyProtection="1">
      <alignment horizontal="justify" vertical="center" wrapText="1"/>
    </xf>
    <xf numFmtId="0" fontId="33" fillId="0" borderId="1" xfId="0" applyNumberFormat="1" applyFont="1" applyFill="1" applyBorder="1" applyAlignment="1" applyProtection="1">
      <alignment horizontal="right" vertical="center" wrapText="1"/>
    </xf>
    <xf numFmtId="0" fontId="34" fillId="0" borderId="1" xfId="0" applyNumberFormat="1" applyFont="1" applyFill="1" applyBorder="1" applyAlignment="1" applyProtection="1">
      <alignment horizontal="right" vertical="center" wrapText="1"/>
    </xf>
    <xf numFmtId="0" fontId="35" fillId="7" borderId="1" xfId="0" applyNumberFormat="1" applyFont="1" applyFill="1" applyBorder="1" applyAlignment="1" applyProtection="1">
      <alignment horizontal="right" vertical="center" wrapText="1"/>
    </xf>
    <xf numFmtId="0" fontId="35" fillId="7" borderId="1" xfId="0" applyNumberFormat="1" applyFont="1" applyFill="1" applyBorder="1" applyAlignment="1" applyProtection="1">
      <alignment horizontal="justify" vertical="center" wrapText="1"/>
    </xf>
    <xf numFmtId="0" fontId="36" fillId="7" borderId="1" xfId="0" applyNumberFormat="1" applyFont="1" applyFill="1" applyBorder="1" applyAlignment="1" applyProtection="1">
      <alignment horizontal="right" vertical="center" wrapText="1"/>
    </xf>
    <xf numFmtId="0" fontId="36" fillId="7" borderId="1" xfId="0" applyNumberFormat="1" applyFont="1" applyFill="1" applyBorder="1" applyAlignment="1" applyProtection="1">
      <alignment horizontal="justify" vertical="center" wrapText="1"/>
    </xf>
    <xf numFmtId="0" fontId="37" fillId="8" borderId="1" xfId="0" applyNumberFormat="1" applyFont="1" applyFill="1" applyBorder="1" applyAlignment="1" applyProtection="1">
      <alignment horizontal="right" vertical="center" wrapText="1"/>
    </xf>
    <xf numFmtId="0" fontId="37" fillId="8" borderId="1" xfId="0" applyNumberFormat="1" applyFont="1" applyFill="1" applyBorder="1" applyAlignment="1" applyProtection="1">
      <alignment horizontal="justify" vertical="center" wrapText="1"/>
    </xf>
    <xf numFmtId="0" fontId="38" fillId="0" borderId="0" xfId="0" applyFont="1" applyFill="1" applyBorder="1" applyAlignment="1"/>
    <xf numFmtId="0" fontId="25" fillId="0" borderId="1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/>
    <xf numFmtId="176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0" fontId="40" fillId="0" borderId="0" xfId="0" applyFont="1"/>
    <xf numFmtId="10" fontId="0" fillId="0" borderId="0" xfId="0" applyNumberFormat="1"/>
    <xf numFmtId="0" fontId="9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3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41" fillId="0" borderId="1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9" fontId="3" fillId="2" borderId="6" xfId="1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/>
    </xf>
    <xf numFmtId="9" fontId="3" fillId="2" borderId="1" xfId="1" applyFont="1" applyFill="1" applyBorder="1" applyAlignment="1">
      <alignment horizontal="center" vertical="center" wrapText="1"/>
    </xf>
    <xf numFmtId="9" fontId="3" fillId="2" borderId="2" xfId="1" applyFont="1" applyFill="1" applyBorder="1" applyAlignment="1">
      <alignment horizontal="center" vertical="center" wrapText="1"/>
    </xf>
    <xf numFmtId="9" fontId="3" fillId="2" borderId="3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6">
    <cellStyle name="Normal" xfId="5"/>
    <cellStyle name="百分比" xfId="1" builtinId="5"/>
    <cellStyle name="百分比 2" xfId="2"/>
    <cellStyle name="常规" xfId="0" builtinId="0"/>
    <cellStyle name="常规 2" xfId="4"/>
    <cellStyle name="常规_工程费汇总" xfId="3"/>
  </cellStyles>
  <dxfs count="4"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FFFFFF99"/>
      <color rgb="FFFABF8F"/>
      <color rgb="FFC5D9F1"/>
      <color rgb="FFFFFFFF"/>
      <color rgb="FFCCFFCC"/>
      <color rgb="FFFF0000"/>
      <color rgb="FFFFFF00"/>
      <color rgb="FF92D050"/>
      <color rgb="FF00B0F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0"/>
  <sheetViews>
    <sheetView workbookViewId="0">
      <selection activeCell="F19" sqref="F19"/>
    </sheetView>
  </sheetViews>
  <sheetFormatPr defaultColWidth="8" defaultRowHeight="12.75"/>
  <cols>
    <col min="1" max="1" width="8" style="210"/>
    <col min="2" max="2" width="22.75" style="166" customWidth="1"/>
    <col min="3" max="3" width="19.875" style="210" customWidth="1"/>
    <col min="4" max="4" width="7.25" style="210" customWidth="1"/>
    <col min="5" max="5" width="13" style="210" customWidth="1"/>
    <col min="6" max="6" width="19.75" style="210" customWidth="1"/>
    <col min="7" max="7" width="17.375" style="210" customWidth="1"/>
    <col min="8" max="16384" width="8" style="104"/>
  </cols>
  <sheetData>
    <row r="1" spans="1:7" s="236" customFormat="1" ht="24.95" customHeight="1">
      <c r="A1" s="237" t="s">
        <v>0</v>
      </c>
      <c r="B1" s="238" t="s">
        <v>1</v>
      </c>
      <c r="C1" s="238" t="s">
        <v>2</v>
      </c>
      <c r="D1" s="238" t="s">
        <v>3</v>
      </c>
      <c r="E1" s="238" t="s">
        <v>4</v>
      </c>
      <c r="F1" s="238" t="s">
        <v>5</v>
      </c>
      <c r="G1" s="238" t="s">
        <v>6</v>
      </c>
    </row>
    <row r="2" spans="1:7" ht="24.95" customHeight="1">
      <c r="A2" s="239">
        <v>1</v>
      </c>
      <c r="B2" s="240" t="s">
        <v>7</v>
      </c>
      <c r="C2" s="105" t="s">
        <v>8</v>
      </c>
      <c r="D2" s="105" t="s">
        <v>9</v>
      </c>
      <c r="E2" s="105">
        <v>6.6299999999999998E-2</v>
      </c>
      <c r="F2" s="225">
        <v>5413.56</v>
      </c>
      <c r="G2" s="105">
        <v>358.92</v>
      </c>
    </row>
    <row r="3" spans="1:7" ht="24.95" customHeight="1">
      <c r="A3" s="239">
        <v>2</v>
      </c>
      <c r="B3" s="240" t="s">
        <v>10</v>
      </c>
      <c r="C3" s="105" t="s">
        <v>11</v>
      </c>
      <c r="D3" s="105" t="s">
        <v>9</v>
      </c>
      <c r="E3" s="105">
        <v>437.76010000000002</v>
      </c>
      <c r="F3" s="225">
        <v>5410.17</v>
      </c>
      <c r="G3" s="105">
        <v>2368356.56</v>
      </c>
    </row>
    <row r="4" spans="1:7" ht="24.95" customHeight="1">
      <c r="A4" s="239">
        <v>3</v>
      </c>
      <c r="B4" s="240" t="s">
        <v>10</v>
      </c>
      <c r="C4" s="105" t="s">
        <v>8</v>
      </c>
      <c r="D4" s="105" t="s">
        <v>9</v>
      </c>
      <c r="E4" s="105">
        <v>386.41789999999997</v>
      </c>
      <c r="F4" s="225">
        <v>5413.56</v>
      </c>
      <c r="G4" s="105">
        <v>2091896.49</v>
      </c>
    </row>
    <row r="5" spans="1:7" ht="24.95" customHeight="1">
      <c r="A5" s="239">
        <v>4</v>
      </c>
      <c r="B5" s="240" t="s">
        <v>10</v>
      </c>
      <c r="C5" s="105" t="s">
        <v>8</v>
      </c>
      <c r="D5" s="105" t="s">
        <v>9</v>
      </c>
      <c r="E5" s="105">
        <v>1.1984999999999999</v>
      </c>
      <c r="F5" s="225">
        <v>5446.89</v>
      </c>
      <c r="G5" s="105">
        <v>6528.1</v>
      </c>
    </row>
    <row r="6" spans="1:7" ht="24.95" customHeight="1">
      <c r="A6" s="239">
        <v>5</v>
      </c>
      <c r="B6" s="240" t="s">
        <v>10</v>
      </c>
      <c r="C6" s="105" t="s">
        <v>12</v>
      </c>
      <c r="D6" s="105" t="s">
        <v>9</v>
      </c>
      <c r="E6" s="105">
        <v>200.98699999999999</v>
      </c>
      <c r="F6" s="225">
        <v>5446.89</v>
      </c>
      <c r="G6" s="105">
        <v>1094754.08</v>
      </c>
    </row>
    <row r="7" spans="1:7" ht="24.95" customHeight="1">
      <c r="A7" s="239">
        <v>6</v>
      </c>
      <c r="B7" s="240" t="s">
        <v>7</v>
      </c>
      <c r="C7" s="105" t="s">
        <v>8</v>
      </c>
      <c r="D7" s="105" t="s">
        <v>9</v>
      </c>
      <c r="E7" s="105">
        <v>0.10199999999999999</v>
      </c>
      <c r="F7" s="225">
        <v>4719.96</v>
      </c>
      <c r="G7" s="105">
        <v>481.44</v>
      </c>
    </row>
    <row r="8" spans="1:7" ht="24.95" customHeight="1">
      <c r="A8" s="239">
        <v>7</v>
      </c>
      <c r="B8" s="240" t="s">
        <v>7</v>
      </c>
      <c r="C8" s="105" t="s">
        <v>13</v>
      </c>
      <c r="D8" s="105" t="s">
        <v>9</v>
      </c>
      <c r="E8" s="105">
        <v>1.0073000000000001</v>
      </c>
      <c r="F8" s="225">
        <v>5410.17</v>
      </c>
      <c r="G8" s="105">
        <v>5449.66</v>
      </c>
    </row>
    <row r="9" spans="1:7" ht="24.95" customHeight="1">
      <c r="A9" s="239">
        <v>8</v>
      </c>
      <c r="B9" s="240" t="s">
        <v>7</v>
      </c>
      <c r="C9" s="105" t="s">
        <v>13</v>
      </c>
      <c r="D9" s="105" t="s">
        <v>9</v>
      </c>
      <c r="E9" s="105">
        <v>2.5647000000000002</v>
      </c>
      <c r="F9" s="225">
        <v>5325.46</v>
      </c>
      <c r="G9" s="105">
        <v>13658.21</v>
      </c>
    </row>
    <row r="10" spans="1:7" ht="27" customHeight="1">
      <c r="A10" s="241" t="s">
        <v>14</v>
      </c>
      <c r="B10" s="242"/>
      <c r="C10" s="239"/>
      <c r="D10" s="239"/>
      <c r="E10" s="243">
        <f>SUM(E2:E9)</f>
        <v>1030.1038000000001</v>
      </c>
      <c r="F10" s="243"/>
      <c r="G10" s="243">
        <f>SUM(G2:G9)</f>
        <v>5581483.46</v>
      </c>
    </row>
  </sheetData>
  <phoneticPr fontId="46" type="noConversion"/>
  <printOptions gridLines="1"/>
  <pageMargins left="0.75" right="0.75" top="1" bottom="1" header="0.5" footer="0.5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</sheetPr>
  <dimension ref="A1:M494"/>
  <sheetViews>
    <sheetView workbookViewId="0">
      <selection activeCell="G343" sqref="G343:G357"/>
    </sheetView>
  </sheetViews>
  <sheetFormatPr defaultColWidth="8" defaultRowHeight="12.75"/>
  <cols>
    <col min="1" max="1" width="4" style="104" customWidth="1"/>
    <col min="2" max="2" width="14.625" style="104" customWidth="1"/>
    <col min="3" max="3" width="6.5" style="104" customWidth="1"/>
    <col min="4" max="4" width="22.75" style="104" customWidth="1"/>
    <col min="5" max="5" width="37.5" style="104" customWidth="1"/>
    <col min="6" max="6" width="7.25" style="104" customWidth="1"/>
    <col min="7" max="7" width="13" style="104" customWidth="1"/>
    <col min="8" max="8" width="13.375" style="104" customWidth="1"/>
    <col min="9" max="9" width="19.75" style="104" customWidth="1"/>
    <col min="10" max="11" width="13" style="104" customWidth="1"/>
    <col min="12" max="12" width="17.375" style="104" customWidth="1"/>
    <col min="13" max="13" width="15.25" style="104" customWidth="1"/>
    <col min="14" max="16384" width="8" style="104"/>
  </cols>
  <sheetData>
    <row r="1" spans="1:13" ht="18" customHeight="1">
      <c r="B1" s="105" t="s">
        <v>68</v>
      </c>
      <c r="C1" s="105" t="s">
        <v>69</v>
      </c>
      <c r="D1" s="105" t="s">
        <v>1</v>
      </c>
      <c r="E1" s="105" t="s">
        <v>35</v>
      </c>
      <c r="F1" s="105" t="s">
        <v>3</v>
      </c>
      <c r="G1" s="105" t="s">
        <v>4</v>
      </c>
      <c r="H1" s="105" t="s">
        <v>70</v>
      </c>
      <c r="I1" s="105" t="s">
        <v>36</v>
      </c>
      <c r="J1" s="105" t="s">
        <v>37</v>
      </c>
      <c r="K1" s="105" t="s">
        <v>38</v>
      </c>
      <c r="L1" s="105" t="s">
        <v>39</v>
      </c>
      <c r="M1" s="105" t="s">
        <v>40</v>
      </c>
    </row>
    <row r="2" spans="1:13" ht="16.5" hidden="1" customHeight="1">
      <c r="A2" s="106" t="s">
        <v>71</v>
      </c>
      <c r="B2" s="107" t="s">
        <v>72</v>
      </c>
      <c r="C2" s="108" t="s">
        <v>73</v>
      </c>
      <c r="D2" s="107" t="s">
        <v>74</v>
      </c>
      <c r="E2" s="107" t="s">
        <v>45</v>
      </c>
      <c r="F2" s="108" t="s">
        <v>75</v>
      </c>
      <c r="G2" s="107">
        <v>246.51769999999999</v>
      </c>
      <c r="H2" s="107">
        <v>230</v>
      </c>
      <c r="I2" s="120">
        <v>230</v>
      </c>
      <c r="J2" s="107">
        <v>230</v>
      </c>
      <c r="K2" s="107">
        <v>0</v>
      </c>
      <c r="L2" s="107">
        <v>56699.07</v>
      </c>
      <c r="M2" s="107">
        <v>56699.07</v>
      </c>
    </row>
    <row r="3" spans="1:13" ht="16.5" hidden="1" customHeight="1">
      <c r="A3" s="106" t="s">
        <v>76</v>
      </c>
      <c r="B3" s="109" t="s">
        <v>1657</v>
      </c>
      <c r="C3" s="110" t="s">
        <v>78</v>
      </c>
      <c r="D3" s="109" t="s">
        <v>1658</v>
      </c>
      <c r="E3" s="109" t="s">
        <v>45</v>
      </c>
      <c r="F3" s="110" t="s">
        <v>75</v>
      </c>
      <c r="G3" s="109">
        <v>246.64670000000001</v>
      </c>
      <c r="H3" s="109">
        <v>51</v>
      </c>
      <c r="I3" s="121">
        <v>110</v>
      </c>
      <c r="J3" s="109">
        <v>110</v>
      </c>
      <c r="K3" s="109">
        <v>0</v>
      </c>
      <c r="L3" s="109">
        <v>27131.14</v>
      </c>
      <c r="M3" s="109">
        <v>27131.14</v>
      </c>
    </row>
    <row r="4" spans="1:13" ht="16.5" hidden="1" customHeight="1">
      <c r="A4" s="106" t="s">
        <v>81</v>
      </c>
      <c r="B4" s="107" t="s">
        <v>77</v>
      </c>
      <c r="C4" s="108" t="s">
        <v>78</v>
      </c>
      <c r="D4" s="107" t="s">
        <v>79</v>
      </c>
      <c r="E4" s="107" t="s">
        <v>45</v>
      </c>
      <c r="F4" s="108" t="s">
        <v>80</v>
      </c>
      <c r="G4" s="107">
        <v>1174454.4711</v>
      </c>
      <c r="H4" s="107">
        <v>1</v>
      </c>
      <c r="I4" s="120">
        <v>1</v>
      </c>
      <c r="J4" s="107">
        <v>1</v>
      </c>
      <c r="K4" s="107">
        <v>0</v>
      </c>
      <c r="L4" s="107">
        <v>1174454.47</v>
      </c>
      <c r="M4" s="107">
        <v>1174454.47</v>
      </c>
    </row>
    <row r="5" spans="1:13" ht="16.5" hidden="1" customHeight="1">
      <c r="A5" s="111" t="s">
        <v>84</v>
      </c>
      <c r="B5" s="125" t="s">
        <v>85</v>
      </c>
      <c r="C5" s="126" t="s">
        <v>86</v>
      </c>
      <c r="D5" s="125" t="s">
        <v>87</v>
      </c>
      <c r="E5" s="125" t="s">
        <v>8</v>
      </c>
      <c r="F5" s="126" t="s">
        <v>9</v>
      </c>
      <c r="G5" s="125">
        <v>6.7031000000000001</v>
      </c>
      <c r="H5" s="125">
        <v>3560.45</v>
      </c>
      <c r="I5" s="121">
        <v>4719.96</v>
      </c>
      <c r="J5" s="125">
        <v>5499.6970000000001</v>
      </c>
      <c r="K5" s="125">
        <v>16.52</v>
      </c>
      <c r="L5" s="125">
        <v>31638.36</v>
      </c>
      <c r="M5" s="125">
        <v>36865.019999999997</v>
      </c>
    </row>
    <row r="6" spans="1:13" ht="16.5" hidden="1" customHeight="1">
      <c r="A6" s="111" t="s">
        <v>88</v>
      </c>
      <c r="B6" s="125" t="s">
        <v>85</v>
      </c>
      <c r="C6" s="126" t="s">
        <v>86</v>
      </c>
      <c r="D6" s="125" t="s">
        <v>87</v>
      </c>
      <c r="E6" s="125" t="s">
        <v>8</v>
      </c>
      <c r="F6" s="126" t="s">
        <v>9</v>
      </c>
      <c r="G6" s="125">
        <v>0.4274</v>
      </c>
      <c r="H6" s="125">
        <v>3560.45</v>
      </c>
      <c r="I6" s="121">
        <v>5413.56</v>
      </c>
      <c r="J6" s="125">
        <v>5413.56</v>
      </c>
      <c r="K6" s="125">
        <v>0</v>
      </c>
      <c r="L6" s="125">
        <v>2313.7600000000002</v>
      </c>
      <c r="M6" s="125">
        <v>2313.7600000000002</v>
      </c>
    </row>
    <row r="7" spans="1:13" ht="16.5" hidden="1" customHeight="1">
      <c r="A7" s="106" t="s">
        <v>676</v>
      </c>
      <c r="B7" s="109" t="s">
        <v>3581</v>
      </c>
      <c r="C7" s="110" t="s">
        <v>86</v>
      </c>
      <c r="D7" s="109" t="s">
        <v>87</v>
      </c>
      <c r="E7" s="109" t="s">
        <v>13</v>
      </c>
      <c r="F7" s="110" t="s">
        <v>9</v>
      </c>
      <c r="G7" s="109">
        <v>2.5792000000000002</v>
      </c>
      <c r="H7" s="109">
        <v>3616.56</v>
      </c>
      <c r="I7" s="121">
        <v>5446.89</v>
      </c>
      <c r="J7" s="109">
        <v>6154.9859999999999</v>
      </c>
      <c r="K7" s="109">
        <v>13</v>
      </c>
      <c r="L7" s="109">
        <v>14048.62</v>
      </c>
      <c r="M7" s="109">
        <v>15874.94</v>
      </c>
    </row>
    <row r="8" spans="1:13" ht="16.5" hidden="1" customHeight="1">
      <c r="A8" s="106" t="s">
        <v>677</v>
      </c>
      <c r="B8" s="109" t="s">
        <v>93</v>
      </c>
      <c r="C8" s="110" t="s">
        <v>86</v>
      </c>
      <c r="D8" s="109" t="s">
        <v>90</v>
      </c>
      <c r="E8" s="109" t="s">
        <v>8</v>
      </c>
      <c r="F8" s="110" t="s">
        <v>9</v>
      </c>
      <c r="G8" s="109">
        <v>3.4354</v>
      </c>
      <c r="H8" s="109">
        <v>3738.53</v>
      </c>
      <c r="I8" s="121">
        <v>4707.3599999999997</v>
      </c>
      <c r="J8" s="109">
        <v>5485.0159999999996</v>
      </c>
      <c r="K8" s="109">
        <v>16.52</v>
      </c>
      <c r="L8" s="109">
        <v>16171.66</v>
      </c>
      <c r="M8" s="109">
        <v>18843.22</v>
      </c>
    </row>
    <row r="9" spans="1:13" ht="16.5" hidden="1" customHeight="1">
      <c r="A9" s="106" t="s">
        <v>92</v>
      </c>
      <c r="B9" s="109" t="s">
        <v>96</v>
      </c>
      <c r="C9" s="110" t="s">
        <v>86</v>
      </c>
      <c r="D9" s="109" t="s">
        <v>97</v>
      </c>
      <c r="E9" s="109" t="s">
        <v>98</v>
      </c>
      <c r="F9" s="110" t="s">
        <v>9</v>
      </c>
      <c r="G9" s="109">
        <v>9.8149999999999995</v>
      </c>
      <c r="H9" s="109">
        <v>3698.94</v>
      </c>
      <c r="I9" s="121">
        <v>4719.96</v>
      </c>
      <c r="J9" s="109">
        <v>5499.6970000000001</v>
      </c>
      <c r="K9" s="109">
        <v>16.52</v>
      </c>
      <c r="L9" s="109">
        <v>46326.41</v>
      </c>
      <c r="M9" s="109">
        <v>53979.53</v>
      </c>
    </row>
    <row r="10" spans="1:13" ht="16.5" hidden="1" customHeight="1">
      <c r="A10" s="106" t="s">
        <v>94</v>
      </c>
      <c r="B10" s="107" t="s">
        <v>100</v>
      </c>
      <c r="C10" s="108" t="s">
        <v>86</v>
      </c>
      <c r="D10" s="107" t="s">
        <v>101</v>
      </c>
      <c r="E10" s="107" t="s">
        <v>102</v>
      </c>
      <c r="F10" s="108" t="s">
        <v>103</v>
      </c>
      <c r="G10" s="107">
        <v>302.33179999999999</v>
      </c>
      <c r="H10" s="107">
        <v>5.38</v>
      </c>
      <c r="I10" s="120">
        <v>5.38</v>
      </c>
      <c r="J10" s="107">
        <v>6.0789999999999997</v>
      </c>
      <c r="K10" s="107">
        <v>13</v>
      </c>
      <c r="L10" s="107">
        <v>1626.55</v>
      </c>
      <c r="M10" s="107">
        <v>1837.88</v>
      </c>
    </row>
    <row r="11" spans="1:13" ht="16.5" hidden="1" customHeight="1">
      <c r="A11" s="106" t="s">
        <v>95</v>
      </c>
      <c r="B11" s="107" t="s">
        <v>105</v>
      </c>
      <c r="C11" s="108" t="s">
        <v>86</v>
      </c>
      <c r="D11" s="107" t="s">
        <v>101</v>
      </c>
      <c r="E11" s="107" t="s">
        <v>106</v>
      </c>
      <c r="F11" s="108" t="s">
        <v>103</v>
      </c>
      <c r="G11" s="107">
        <v>1145.7698</v>
      </c>
      <c r="H11" s="107">
        <v>5.38</v>
      </c>
      <c r="I11" s="120">
        <v>5.38</v>
      </c>
      <c r="J11" s="107">
        <v>6.0789999999999997</v>
      </c>
      <c r="K11" s="107">
        <v>13</v>
      </c>
      <c r="L11" s="107">
        <v>6164.24</v>
      </c>
      <c r="M11" s="107">
        <v>6965.13</v>
      </c>
    </row>
    <row r="12" spans="1:13" ht="16.5" hidden="1" customHeight="1">
      <c r="A12" s="106" t="s">
        <v>99</v>
      </c>
      <c r="B12" s="107" t="s">
        <v>682</v>
      </c>
      <c r="C12" s="108" t="s">
        <v>86</v>
      </c>
      <c r="D12" s="107" t="s">
        <v>101</v>
      </c>
      <c r="E12" s="107" t="s">
        <v>683</v>
      </c>
      <c r="F12" s="108" t="s">
        <v>103</v>
      </c>
      <c r="G12" s="107">
        <v>15.2166</v>
      </c>
      <c r="H12" s="107">
        <v>5.38</v>
      </c>
      <c r="I12" s="120">
        <v>5.38</v>
      </c>
      <c r="J12" s="107">
        <v>6.0789999999999997</v>
      </c>
      <c r="K12" s="107">
        <v>13</v>
      </c>
      <c r="L12" s="107">
        <v>81.87</v>
      </c>
      <c r="M12" s="107">
        <v>92.5</v>
      </c>
    </row>
    <row r="13" spans="1:13" ht="16.5" hidden="1" customHeight="1">
      <c r="A13" s="106" t="s">
        <v>104</v>
      </c>
      <c r="B13" s="107" t="s">
        <v>685</v>
      </c>
      <c r="C13" s="108" t="s">
        <v>86</v>
      </c>
      <c r="D13" s="107" t="s">
        <v>101</v>
      </c>
      <c r="E13" s="107" t="s">
        <v>686</v>
      </c>
      <c r="F13" s="108" t="s">
        <v>103</v>
      </c>
      <c r="G13" s="107">
        <v>85.727000000000004</v>
      </c>
      <c r="H13" s="107">
        <v>5.38</v>
      </c>
      <c r="I13" s="120">
        <v>5.38</v>
      </c>
      <c r="J13" s="107">
        <v>6.0789999999999997</v>
      </c>
      <c r="K13" s="107">
        <v>13</v>
      </c>
      <c r="L13" s="107">
        <v>461.21</v>
      </c>
      <c r="M13" s="107">
        <v>521.13</v>
      </c>
    </row>
    <row r="14" spans="1:13" ht="16.5" hidden="1" customHeight="1">
      <c r="A14" s="106" t="s">
        <v>107</v>
      </c>
      <c r="B14" s="109" t="s">
        <v>112</v>
      </c>
      <c r="C14" s="110" t="s">
        <v>86</v>
      </c>
      <c r="D14" s="109" t="s">
        <v>7</v>
      </c>
      <c r="E14" s="109" t="s">
        <v>8</v>
      </c>
      <c r="F14" s="110" t="s">
        <v>9</v>
      </c>
      <c r="G14" s="109">
        <v>0.94040000000000001</v>
      </c>
      <c r="H14" s="109">
        <v>3560.45</v>
      </c>
      <c r="I14" s="121">
        <v>4719.96</v>
      </c>
      <c r="J14" s="109">
        <v>5333.5550000000003</v>
      </c>
      <c r="K14" s="109">
        <v>13</v>
      </c>
      <c r="L14" s="109">
        <v>4438.6499999999996</v>
      </c>
      <c r="M14" s="109">
        <v>5015.68</v>
      </c>
    </row>
    <row r="15" spans="1:13" ht="16.5" hidden="1" customHeight="1">
      <c r="A15" s="106" t="s">
        <v>111</v>
      </c>
      <c r="B15" s="109" t="s">
        <v>1338</v>
      </c>
      <c r="C15" s="110" t="s">
        <v>86</v>
      </c>
      <c r="D15" s="109" t="s">
        <v>1339</v>
      </c>
      <c r="E15" s="109" t="s">
        <v>98</v>
      </c>
      <c r="F15" s="110" t="s">
        <v>103</v>
      </c>
      <c r="G15" s="109">
        <v>9.6199999999999992</v>
      </c>
      <c r="H15" s="109">
        <v>3.61</v>
      </c>
      <c r="I15" s="121">
        <v>6.8</v>
      </c>
      <c r="J15" s="109">
        <v>7.6840000000000002</v>
      </c>
      <c r="K15" s="109">
        <v>13</v>
      </c>
      <c r="L15" s="109">
        <v>65.42</v>
      </c>
      <c r="M15" s="109">
        <v>73.92</v>
      </c>
    </row>
    <row r="16" spans="1:13" ht="16.5" hidden="1" customHeight="1">
      <c r="A16" s="106" t="s">
        <v>681</v>
      </c>
      <c r="B16" s="109" t="s">
        <v>1341</v>
      </c>
      <c r="C16" s="110" t="s">
        <v>86</v>
      </c>
      <c r="D16" s="109" t="s">
        <v>121</v>
      </c>
      <c r="E16" s="109" t="s">
        <v>98</v>
      </c>
      <c r="F16" s="110" t="s">
        <v>103</v>
      </c>
      <c r="G16" s="109">
        <v>213.66749999999999</v>
      </c>
      <c r="H16" s="109">
        <v>3.44</v>
      </c>
      <c r="I16" s="121">
        <v>4.8</v>
      </c>
      <c r="J16" s="109">
        <v>5.4240000000000004</v>
      </c>
      <c r="K16" s="109">
        <v>13</v>
      </c>
      <c r="L16" s="109">
        <v>1025.5999999999999</v>
      </c>
      <c r="M16" s="109">
        <v>1158.93</v>
      </c>
    </row>
    <row r="17" spans="1:13" ht="16.5" hidden="1" customHeight="1">
      <c r="A17" s="106" t="s">
        <v>684</v>
      </c>
      <c r="B17" s="109" t="s">
        <v>3582</v>
      </c>
      <c r="C17" s="110" t="s">
        <v>86</v>
      </c>
      <c r="D17" s="109" t="s">
        <v>121</v>
      </c>
      <c r="E17" s="109" t="s">
        <v>122</v>
      </c>
      <c r="F17" s="110" t="s">
        <v>103</v>
      </c>
      <c r="G17" s="109">
        <v>7</v>
      </c>
      <c r="H17" s="109">
        <v>3.09</v>
      </c>
      <c r="I17" s="121">
        <v>4.8</v>
      </c>
      <c r="J17" s="109">
        <v>5.593</v>
      </c>
      <c r="K17" s="109">
        <v>16.52</v>
      </c>
      <c r="L17" s="109">
        <v>33.6</v>
      </c>
      <c r="M17" s="109">
        <v>39.15</v>
      </c>
    </row>
    <row r="18" spans="1:13" ht="16.5" hidden="1" customHeight="1">
      <c r="A18" s="106" t="s">
        <v>113</v>
      </c>
      <c r="B18" s="109" t="s">
        <v>3583</v>
      </c>
      <c r="C18" s="110" t="s">
        <v>86</v>
      </c>
      <c r="D18" s="109" t="s">
        <v>125</v>
      </c>
      <c r="E18" s="109" t="s">
        <v>98</v>
      </c>
      <c r="F18" s="110" t="s">
        <v>103</v>
      </c>
      <c r="G18" s="109">
        <v>20.942</v>
      </c>
      <c r="H18" s="109">
        <v>4.04</v>
      </c>
      <c r="I18" s="121">
        <v>6.8</v>
      </c>
      <c r="J18" s="109">
        <v>6.8</v>
      </c>
      <c r="K18" s="109">
        <v>0</v>
      </c>
      <c r="L18" s="109">
        <v>142.41</v>
      </c>
      <c r="M18" s="109">
        <v>142.41</v>
      </c>
    </row>
    <row r="19" spans="1:13" ht="16.5" hidden="1" customHeight="1">
      <c r="A19" s="106" t="s">
        <v>115</v>
      </c>
      <c r="B19" s="107" t="s">
        <v>3584</v>
      </c>
      <c r="C19" s="108" t="s">
        <v>86</v>
      </c>
      <c r="D19" s="107" t="s">
        <v>3585</v>
      </c>
      <c r="E19" s="107" t="s">
        <v>1888</v>
      </c>
      <c r="F19" s="108" t="s">
        <v>103</v>
      </c>
      <c r="G19" s="107">
        <v>14.1652</v>
      </c>
      <c r="H19" s="107">
        <v>48.06</v>
      </c>
      <c r="I19" s="120">
        <v>48.06</v>
      </c>
      <c r="J19" s="107">
        <v>56</v>
      </c>
      <c r="K19" s="107">
        <v>16.52</v>
      </c>
      <c r="L19" s="107">
        <v>680.78</v>
      </c>
      <c r="M19" s="107">
        <v>793.25</v>
      </c>
    </row>
    <row r="20" spans="1:13" ht="16.5" hidden="1" customHeight="1">
      <c r="A20" s="106" t="s">
        <v>116</v>
      </c>
      <c r="B20" s="107" t="s">
        <v>1342</v>
      </c>
      <c r="C20" s="108" t="s">
        <v>86</v>
      </c>
      <c r="D20" s="107" t="s">
        <v>1343</v>
      </c>
      <c r="E20" s="107" t="s">
        <v>1344</v>
      </c>
      <c r="F20" s="108" t="s">
        <v>103</v>
      </c>
      <c r="G20" s="107">
        <v>15.711499999999999</v>
      </c>
      <c r="H20" s="107">
        <v>26.42</v>
      </c>
      <c r="I20" s="120">
        <v>26.42</v>
      </c>
      <c r="J20" s="107">
        <v>29.855</v>
      </c>
      <c r="K20" s="107">
        <v>13</v>
      </c>
      <c r="L20" s="107">
        <v>415.1</v>
      </c>
      <c r="M20" s="107">
        <v>469.07</v>
      </c>
    </row>
    <row r="21" spans="1:13" ht="16.5" hidden="1" customHeight="1">
      <c r="A21" s="106" t="s">
        <v>119</v>
      </c>
      <c r="B21" s="107" t="s">
        <v>1714</v>
      </c>
      <c r="C21" s="108" t="s">
        <v>86</v>
      </c>
      <c r="D21" s="107" t="s">
        <v>1715</v>
      </c>
      <c r="E21" s="107" t="s">
        <v>1716</v>
      </c>
      <c r="F21" s="108" t="s">
        <v>103</v>
      </c>
      <c r="G21" s="107">
        <v>13.545999999999999</v>
      </c>
      <c r="H21" s="107">
        <v>7.71</v>
      </c>
      <c r="I21" s="120">
        <v>7.71</v>
      </c>
      <c r="J21" s="107">
        <v>8.98</v>
      </c>
      <c r="K21" s="107">
        <v>16.52</v>
      </c>
      <c r="L21" s="107">
        <v>104.44</v>
      </c>
      <c r="M21" s="107">
        <v>121.64</v>
      </c>
    </row>
    <row r="22" spans="1:13" ht="16.5" hidden="1" customHeight="1">
      <c r="A22" s="106" t="s">
        <v>123</v>
      </c>
      <c r="B22" s="107" t="s">
        <v>1720</v>
      </c>
      <c r="C22" s="108" t="s">
        <v>86</v>
      </c>
      <c r="D22" s="107" t="s">
        <v>1721</v>
      </c>
      <c r="E22" s="107" t="s">
        <v>1722</v>
      </c>
      <c r="F22" s="108" t="s">
        <v>103</v>
      </c>
      <c r="G22" s="107">
        <v>8.64</v>
      </c>
      <c r="H22" s="107">
        <v>9.9600000000000009</v>
      </c>
      <c r="I22" s="120">
        <v>9.9600000000000009</v>
      </c>
      <c r="J22" s="107">
        <v>11.6</v>
      </c>
      <c r="K22" s="107">
        <v>16.52</v>
      </c>
      <c r="L22" s="107">
        <v>86.05</v>
      </c>
      <c r="M22" s="107">
        <v>100.22</v>
      </c>
    </row>
    <row r="23" spans="1:13" ht="16.5" hidden="1" customHeight="1">
      <c r="A23" s="106" t="s">
        <v>128</v>
      </c>
      <c r="B23" s="107" t="s">
        <v>3586</v>
      </c>
      <c r="C23" s="108" t="s">
        <v>86</v>
      </c>
      <c r="D23" s="107" t="s">
        <v>3587</v>
      </c>
      <c r="E23" s="107" t="s">
        <v>3588</v>
      </c>
      <c r="F23" s="108" t="s">
        <v>344</v>
      </c>
      <c r="G23" s="107">
        <v>233.7</v>
      </c>
      <c r="H23" s="107">
        <v>0.8</v>
      </c>
      <c r="I23" s="120">
        <v>0.8</v>
      </c>
      <c r="J23" s="107">
        <v>0.93</v>
      </c>
      <c r="K23" s="107">
        <v>16.52</v>
      </c>
      <c r="L23" s="107">
        <v>186.96</v>
      </c>
      <c r="M23" s="107">
        <v>217.34</v>
      </c>
    </row>
    <row r="24" spans="1:13" ht="16.5" hidden="1" customHeight="1">
      <c r="A24" s="106" t="s">
        <v>131</v>
      </c>
      <c r="B24" s="116" t="s">
        <v>3589</v>
      </c>
      <c r="C24" s="117" t="s">
        <v>355</v>
      </c>
      <c r="D24" s="116" t="s">
        <v>3590</v>
      </c>
      <c r="E24" s="116" t="s">
        <v>45</v>
      </c>
      <c r="F24" s="117" t="s">
        <v>142</v>
      </c>
      <c r="G24" s="116">
        <v>100.94</v>
      </c>
      <c r="H24" s="116">
        <v>7.7</v>
      </c>
      <c r="I24" s="123">
        <v>7.7</v>
      </c>
      <c r="J24" s="116">
        <v>8.9719999999999995</v>
      </c>
      <c r="K24" s="116">
        <v>16.52</v>
      </c>
      <c r="L24" s="116">
        <v>777.24</v>
      </c>
      <c r="M24" s="116">
        <v>905.63</v>
      </c>
    </row>
    <row r="25" spans="1:13" ht="16.5" hidden="1" customHeight="1">
      <c r="A25" s="106" t="s">
        <v>135</v>
      </c>
      <c r="B25" s="116" t="s">
        <v>3589</v>
      </c>
      <c r="C25" s="117" t="s">
        <v>355</v>
      </c>
      <c r="D25" s="116" t="s">
        <v>3591</v>
      </c>
      <c r="E25" s="116" t="s">
        <v>45</v>
      </c>
      <c r="F25" s="117" t="s">
        <v>142</v>
      </c>
      <c r="G25" s="116">
        <v>28.84</v>
      </c>
      <c r="H25" s="116">
        <v>15</v>
      </c>
      <c r="I25" s="123">
        <v>15</v>
      </c>
      <c r="J25" s="116">
        <v>17.478000000000002</v>
      </c>
      <c r="K25" s="116">
        <v>16.52</v>
      </c>
      <c r="L25" s="116">
        <v>432.6</v>
      </c>
      <c r="M25" s="116">
        <v>504.07</v>
      </c>
    </row>
    <row r="26" spans="1:13" ht="16.5" hidden="1" customHeight="1">
      <c r="A26" s="106" t="s">
        <v>139</v>
      </c>
      <c r="B26" s="116" t="s">
        <v>3589</v>
      </c>
      <c r="C26" s="117" t="s">
        <v>355</v>
      </c>
      <c r="D26" s="116" t="s">
        <v>3592</v>
      </c>
      <c r="E26" s="116" t="s">
        <v>45</v>
      </c>
      <c r="F26" s="117" t="s">
        <v>142</v>
      </c>
      <c r="G26" s="116">
        <v>98.88</v>
      </c>
      <c r="H26" s="116">
        <v>12</v>
      </c>
      <c r="I26" s="123">
        <v>12</v>
      </c>
      <c r="J26" s="116">
        <v>13.981999999999999</v>
      </c>
      <c r="K26" s="116">
        <v>16.52</v>
      </c>
      <c r="L26" s="116">
        <v>1186.56</v>
      </c>
      <c r="M26" s="116">
        <v>1382.54</v>
      </c>
    </row>
    <row r="27" spans="1:13" ht="16.5" hidden="1" customHeight="1">
      <c r="A27" s="106" t="s">
        <v>143</v>
      </c>
      <c r="B27" s="116" t="s">
        <v>3589</v>
      </c>
      <c r="C27" s="117" t="s">
        <v>355</v>
      </c>
      <c r="D27" s="116" t="s">
        <v>3593</v>
      </c>
      <c r="E27" s="116" t="s">
        <v>45</v>
      </c>
      <c r="F27" s="117" t="s">
        <v>142</v>
      </c>
      <c r="G27" s="116">
        <v>4.12</v>
      </c>
      <c r="H27" s="116">
        <v>18.690000000000001</v>
      </c>
      <c r="I27" s="123">
        <v>18.690000000000001</v>
      </c>
      <c r="J27" s="116">
        <v>21.777999999999999</v>
      </c>
      <c r="K27" s="116">
        <v>16.52</v>
      </c>
      <c r="L27" s="116">
        <v>77</v>
      </c>
      <c r="M27" s="116">
        <v>89.73</v>
      </c>
    </row>
    <row r="28" spans="1:13" ht="16.5" hidden="1" customHeight="1">
      <c r="A28" s="106" t="s">
        <v>144</v>
      </c>
      <c r="B28" s="107" t="s">
        <v>1733</v>
      </c>
      <c r="C28" s="108" t="s">
        <v>86</v>
      </c>
      <c r="D28" s="107" t="s">
        <v>1734</v>
      </c>
      <c r="E28" s="107" t="s">
        <v>1735</v>
      </c>
      <c r="F28" s="108" t="s">
        <v>127</v>
      </c>
      <c r="G28" s="107">
        <v>1.458</v>
      </c>
      <c r="H28" s="107">
        <v>1.74</v>
      </c>
      <c r="I28" s="120">
        <v>1.74</v>
      </c>
      <c r="J28" s="107">
        <v>1.74</v>
      </c>
      <c r="K28" s="107">
        <v>0</v>
      </c>
      <c r="L28" s="107">
        <v>2.54</v>
      </c>
      <c r="M28" s="107">
        <v>2.54</v>
      </c>
    </row>
    <row r="29" spans="1:13" ht="16.5" hidden="1" customHeight="1">
      <c r="A29" s="111" t="s">
        <v>145</v>
      </c>
      <c r="B29" s="118" t="s">
        <v>3594</v>
      </c>
      <c r="C29" s="119" t="s">
        <v>86</v>
      </c>
      <c r="D29" s="118" t="s">
        <v>3595</v>
      </c>
      <c r="E29" s="118" t="s">
        <v>45</v>
      </c>
      <c r="F29" s="119" t="s">
        <v>127</v>
      </c>
      <c r="G29" s="118">
        <v>18.103999999999999</v>
      </c>
      <c r="H29" s="118">
        <v>0.26</v>
      </c>
      <c r="I29" s="124">
        <v>0.26</v>
      </c>
      <c r="J29" s="118">
        <v>0.3</v>
      </c>
      <c r="K29" s="118">
        <v>16.52</v>
      </c>
      <c r="L29" s="118">
        <v>4.71</v>
      </c>
      <c r="M29" s="118">
        <v>5.43</v>
      </c>
    </row>
    <row r="30" spans="1:13" ht="16.5" hidden="1" customHeight="1">
      <c r="A30" s="111" t="s">
        <v>148</v>
      </c>
      <c r="B30" s="118" t="s">
        <v>3594</v>
      </c>
      <c r="C30" s="119" t="s">
        <v>86</v>
      </c>
      <c r="D30" s="118" t="s">
        <v>3595</v>
      </c>
      <c r="E30" s="118" t="s">
        <v>45</v>
      </c>
      <c r="F30" s="119" t="s">
        <v>127</v>
      </c>
      <c r="G30" s="118">
        <v>273.916</v>
      </c>
      <c r="H30" s="118">
        <v>0.26</v>
      </c>
      <c r="I30" s="124">
        <v>0.26</v>
      </c>
      <c r="J30" s="118">
        <v>0.30299999999999999</v>
      </c>
      <c r="K30" s="118">
        <v>16.52</v>
      </c>
      <c r="L30" s="118">
        <v>71.22</v>
      </c>
      <c r="M30" s="118">
        <v>83</v>
      </c>
    </row>
    <row r="31" spans="1:13" ht="16.5" hidden="1" customHeight="1">
      <c r="A31" s="111" t="s">
        <v>149</v>
      </c>
      <c r="B31" s="118" t="s">
        <v>3594</v>
      </c>
      <c r="C31" s="119" t="s">
        <v>86</v>
      </c>
      <c r="D31" s="118" t="s">
        <v>3595</v>
      </c>
      <c r="E31" s="118" t="s">
        <v>45</v>
      </c>
      <c r="F31" s="119" t="s">
        <v>127</v>
      </c>
      <c r="G31" s="118">
        <v>22.9696</v>
      </c>
      <c r="H31" s="118">
        <v>0.26</v>
      </c>
      <c r="I31" s="124">
        <v>0.26</v>
      </c>
      <c r="J31" s="118">
        <v>0.26</v>
      </c>
      <c r="K31" s="118">
        <v>0</v>
      </c>
      <c r="L31" s="118">
        <v>5.97</v>
      </c>
      <c r="M31" s="118">
        <v>5.97</v>
      </c>
    </row>
    <row r="32" spans="1:13" ht="16.5" hidden="1" customHeight="1">
      <c r="A32" s="106" t="s">
        <v>152</v>
      </c>
      <c r="B32" s="107" t="s">
        <v>1345</v>
      </c>
      <c r="C32" s="108" t="s">
        <v>86</v>
      </c>
      <c r="D32" s="107" t="s">
        <v>1346</v>
      </c>
      <c r="E32" s="107" t="s">
        <v>98</v>
      </c>
      <c r="F32" s="108" t="s">
        <v>103</v>
      </c>
      <c r="G32" s="107">
        <v>2.02</v>
      </c>
      <c r="H32" s="107">
        <v>10.3</v>
      </c>
      <c r="I32" s="120">
        <v>10.3</v>
      </c>
      <c r="J32" s="107">
        <v>10.3</v>
      </c>
      <c r="K32" s="107">
        <v>0</v>
      </c>
      <c r="L32" s="107">
        <v>20.81</v>
      </c>
      <c r="M32" s="107">
        <v>20.81</v>
      </c>
    </row>
    <row r="33" spans="1:13" ht="16.5" hidden="1" customHeight="1">
      <c r="A33" s="106" t="s">
        <v>153</v>
      </c>
      <c r="B33" s="107" t="s">
        <v>3596</v>
      </c>
      <c r="C33" s="108" t="s">
        <v>86</v>
      </c>
      <c r="D33" s="107" t="s">
        <v>3597</v>
      </c>
      <c r="E33" s="107" t="s">
        <v>45</v>
      </c>
      <c r="F33" s="108" t="s">
        <v>103</v>
      </c>
      <c r="G33" s="107">
        <v>3895</v>
      </c>
      <c r="H33" s="107">
        <v>2.5</v>
      </c>
      <c r="I33" s="120">
        <v>2.5</v>
      </c>
      <c r="J33" s="107">
        <v>2.91</v>
      </c>
      <c r="K33" s="107">
        <v>16.52</v>
      </c>
      <c r="L33" s="107">
        <v>9737.5</v>
      </c>
      <c r="M33" s="107">
        <v>11334.45</v>
      </c>
    </row>
    <row r="34" spans="1:13" ht="16.5" hidden="1" customHeight="1">
      <c r="A34" s="111" t="s">
        <v>156</v>
      </c>
      <c r="B34" s="118" t="s">
        <v>1347</v>
      </c>
      <c r="C34" s="119" t="s">
        <v>86</v>
      </c>
      <c r="D34" s="118" t="s">
        <v>1348</v>
      </c>
      <c r="E34" s="118" t="s">
        <v>45</v>
      </c>
      <c r="F34" s="119" t="s">
        <v>103</v>
      </c>
      <c r="G34" s="118">
        <v>6.0380000000000003</v>
      </c>
      <c r="H34" s="118">
        <v>11.47</v>
      </c>
      <c r="I34" s="124">
        <v>11.47</v>
      </c>
      <c r="J34" s="118">
        <v>13.36</v>
      </c>
      <c r="K34" s="118">
        <v>16.52</v>
      </c>
      <c r="L34" s="118">
        <v>69.260000000000005</v>
      </c>
      <c r="M34" s="118">
        <v>80.67</v>
      </c>
    </row>
    <row r="35" spans="1:13" ht="16.5" hidden="1" customHeight="1">
      <c r="A35" s="111" t="s">
        <v>161</v>
      </c>
      <c r="B35" s="118" t="s">
        <v>1347</v>
      </c>
      <c r="C35" s="119" t="s">
        <v>86</v>
      </c>
      <c r="D35" s="118" t="s">
        <v>1348</v>
      </c>
      <c r="E35" s="118" t="s">
        <v>45</v>
      </c>
      <c r="F35" s="119" t="s">
        <v>103</v>
      </c>
      <c r="G35" s="118">
        <v>5.742</v>
      </c>
      <c r="H35" s="118">
        <v>11.47</v>
      </c>
      <c r="I35" s="124">
        <v>11.47</v>
      </c>
      <c r="J35" s="118">
        <v>11.47</v>
      </c>
      <c r="K35" s="118">
        <v>0</v>
      </c>
      <c r="L35" s="118">
        <v>65.86</v>
      </c>
      <c r="M35" s="118">
        <v>65.86</v>
      </c>
    </row>
    <row r="36" spans="1:13" ht="16.5" hidden="1" customHeight="1">
      <c r="A36" s="106" t="s">
        <v>164</v>
      </c>
      <c r="B36" s="107" t="s">
        <v>1749</v>
      </c>
      <c r="C36" s="108" t="s">
        <v>86</v>
      </c>
      <c r="D36" s="107" t="s">
        <v>1348</v>
      </c>
      <c r="E36" s="107" t="s">
        <v>45</v>
      </c>
      <c r="F36" s="108" t="s">
        <v>103</v>
      </c>
      <c r="G36" s="107">
        <v>0.8</v>
      </c>
      <c r="H36" s="107">
        <v>9.4600000000000009</v>
      </c>
      <c r="I36" s="120">
        <v>9.4600000000000009</v>
      </c>
      <c r="J36" s="107">
        <v>11.02</v>
      </c>
      <c r="K36" s="107">
        <v>16.52</v>
      </c>
      <c r="L36" s="107">
        <v>7.57</v>
      </c>
      <c r="M36" s="107">
        <v>8.82</v>
      </c>
    </row>
    <row r="37" spans="1:13" ht="16.5" hidden="1" customHeight="1">
      <c r="A37" s="111" t="s">
        <v>167</v>
      </c>
      <c r="B37" s="118" t="s">
        <v>1349</v>
      </c>
      <c r="C37" s="119" t="s">
        <v>86</v>
      </c>
      <c r="D37" s="118" t="s">
        <v>1350</v>
      </c>
      <c r="E37" s="118" t="s">
        <v>45</v>
      </c>
      <c r="F37" s="119" t="s">
        <v>103</v>
      </c>
      <c r="G37" s="118">
        <v>0.27</v>
      </c>
      <c r="H37" s="118">
        <v>2.75</v>
      </c>
      <c r="I37" s="124">
        <v>2.75</v>
      </c>
      <c r="J37" s="118">
        <v>3.2</v>
      </c>
      <c r="K37" s="118">
        <v>16.52</v>
      </c>
      <c r="L37" s="118">
        <v>0.74</v>
      </c>
      <c r="M37" s="118">
        <v>0.86</v>
      </c>
    </row>
    <row r="38" spans="1:13" ht="16.5" hidden="1" customHeight="1">
      <c r="A38" s="111" t="s">
        <v>171</v>
      </c>
      <c r="B38" s="118" t="s">
        <v>1349</v>
      </c>
      <c r="C38" s="119" t="s">
        <v>86</v>
      </c>
      <c r="D38" s="118" t="s">
        <v>1350</v>
      </c>
      <c r="E38" s="118" t="s">
        <v>45</v>
      </c>
      <c r="F38" s="119" t="s">
        <v>103</v>
      </c>
      <c r="G38" s="118">
        <v>6.6699000000000002</v>
      </c>
      <c r="H38" s="118">
        <v>2.75</v>
      </c>
      <c r="I38" s="124">
        <v>2.75</v>
      </c>
      <c r="J38" s="118">
        <v>2.75</v>
      </c>
      <c r="K38" s="118">
        <v>0</v>
      </c>
      <c r="L38" s="118">
        <v>18.34</v>
      </c>
      <c r="M38" s="118">
        <v>18.34</v>
      </c>
    </row>
    <row r="39" spans="1:13" ht="16.5" hidden="1" customHeight="1">
      <c r="A39" s="106" t="s">
        <v>172</v>
      </c>
      <c r="B39" s="107" t="s">
        <v>1349</v>
      </c>
      <c r="C39" s="108" t="s">
        <v>86</v>
      </c>
      <c r="D39" s="107" t="s">
        <v>1350</v>
      </c>
      <c r="E39" s="107" t="s">
        <v>45</v>
      </c>
      <c r="F39" s="108" t="s">
        <v>103</v>
      </c>
      <c r="G39" s="107">
        <v>4.18</v>
      </c>
      <c r="H39" s="107">
        <v>2.75</v>
      </c>
      <c r="I39" s="120">
        <v>2.75</v>
      </c>
      <c r="J39" s="107">
        <v>2.75</v>
      </c>
      <c r="K39" s="107">
        <v>0</v>
      </c>
      <c r="L39" s="107">
        <v>11.5</v>
      </c>
      <c r="M39" s="107">
        <v>11.5</v>
      </c>
    </row>
    <row r="40" spans="1:13" ht="16.5" hidden="1" customHeight="1">
      <c r="A40" s="106" t="s">
        <v>175</v>
      </c>
      <c r="B40" s="107" t="s">
        <v>146</v>
      </c>
      <c r="C40" s="108" t="s">
        <v>86</v>
      </c>
      <c r="D40" s="107" t="s">
        <v>147</v>
      </c>
      <c r="E40" s="107" t="s">
        <v>45</v>
      </c>
      <c r="F40" s="108" t="s">
        <v>127</v>
      </c>
      <c r="G40" s="107">
        <v>384.13330000000002</v>
      </c>
      <c r="H40" s="107">
        <v>6.69</v>
      </c>
      <c r="I40" s="120">
        <v>6.69</v>
      </c>
      <c r="J40" s="107">
        <v>6.69</v>
      </c>
      <c r="K40" s="107">
        <v>0</v>
      </c>
      <c r="L40" s="107">
        <v>2569.85</v>
      </c>
      <c r="M40" s="107">
        <v>2569.85</v>
      </c>
    </row>
    <row r="41" spans="1:13" ht="16.5" hidden="1" customHeight="1">
      <c r="A41" s="106" t="s">
        <v>178</v>
      </c>
      <c r="B41" s="107" t="s">
        <v>704</v>
      </c>
      <c r="C41" s="108" t="s">
        <v>86</v>
      </c>
      <c r="D41" s="107" t="s">
        <v>705</v>
      </c>
      <c r="E41" s="107" t="s">
        <v>45</v>
      </c>
      <c r="F41" s="108" t="s">
        <v>142</v>
      </c>
      <c r="G41" s="107">
        <v>330.95350000000002</v>
      </c>
      <c r="H41" s="107">
        <v>1.89</v>
      </c>
      <c r="I41" s="120">
        <v>1.89</v>
      </c>
      <c r="J41" s="107">
        <v>2.2000000000000002</v>
      </c>
      <c r="K41" s="107">
        <v>16.52</v>
      </c>
      <c r="L41" s="107">
        <v>625.5</v>
      </c>
      <c r="M41" s="107">
        <v>728.1</v>
      </c>
    </row>
    <row r="42" spans="1:13" ht="16.5" hidden="1" customHeight="1">
      <c r="A42" s="106" t="s">
        <v>179</v>
      </c>
      <c r="B42" s="107" t="s">
        <v>1760</v>
      </c>
      <c r="C42" s="108" t="s">
        <v>86</v>
      </c>
      <c r="D42" s="107" t="s">
        <v>1759</v>
      </c>
      <c r="E42" s="107" t="s">
        <v>45</v>
      </c>
      <c r="F42" s="108" t="s">
        <v>103</v>
      </c>
      <c r="G42" s="107">
        <v>0.72</v>
      </c>
      <c r="H42" s="107">
        <v>6.55</v>
      </c>
      <c r="I42" s="120">
        <v>6.55</v>
      </c>
      <c r="J42" s="107">
        <v>7.63</v>
      </c>
      <c r="K42" s="107">
        <v>16.52</v>
      </c>
      <c r="L42" s="107">
        <v>4.72</v>
      </c>
      <c r="M42" s="107">
        <v>5.49</v>
      </c>
    </row>
    <row r="43" spans="1:13" ht="16.5" hidden="1" customHeight="1">
      <c r="A43" s="106" t="s">
        <v>182</v>
      </c>
      <c r="B43" s="107" t="s">
        <v>3598</v>
      </c>
      <c r="C43" s="108" t="s">
        <v>86</v>
      </c>
      <c r="D43" s="107" t="s">
        <v>1762</v>
      </c>
      <c r="E43" s="107" t="s">
        <v>45</v>
      </c>
      <c r="F43" s="108" t="s">
        <v>142</v>
      </c>
      <c r="G43" s="107">
        <v>40.781999999999996</v>
      </c>
      <c r="H43" s="107">
        <v>2.1800000000000002</v>
      </c>
      <c r="I43" s="120">
        <v>2.1800000000000002</v>
      </c>
      <c r="J43" s="107">
        <v>2.54</v>
      </c>
      <c r="K43" s="107">
        <v>16.52</v>
      </c>
      <c r="L43" s="107">
        <v>88.9</v>
      </c>
      <c r="M43" s="107">
        <v>103.59</v>
      </c>
    </row>
    <row r="44" spans="1:13" ht="16.5" hidden="1" customHeight="1">
      <c r="A44" s="106" t="s">
        <v>185</v>
      </c>
      <c r="B44" s="107" t="s">
        <v>154</v>
      </c>
      <c r="C44" s="108" t="s">
        <v>86</v>
      </c>
      <c r="D44" s="107" t="s">
        <v>155</v>
      </c>
      <c r="E44" s="107" t="s">
        <v>98</v>
      </c>
      <c r="F44" s="108" t="s">
        <v>103</v>
      </c>
      <c r="G44" s="107">
        <v>1213.01</v>
      </c>
      <c r="H44" s="107">
        <v>5.58</v>
      </c>
      <c r="I44" s="120">
        <v>5.58</v>
      </c>
      <c r="J44" s="107">
        <v>5.58</v>
      </c>
      <c r="K44" s="107">
        <v>0</v>
      </c>
      <c r="L44" s="107">
        <v>6768.6</v>
      </c>
      <c r="M44" s="107">
        <v>6768.6</v>
      </c>
    </row>
    <row r="45" spans="1:13" ht="16.5" hidden="1" customHeight="1">
      <c r="A45" s="106" t="s">
        <v>186</v>
      </c>
      <c r="B45" s="107" t="s">
        <v>3599</v>
      </c>
      <c r="C45" s="108" t="s">
        <v>86</v>
      </c>
      <c r="D45" s="107" t="s">
        <v>155</v>
      </c>
      <c r="E45" s="107" t="s">
        <v>3600</v>
      </c>
      <c r="F45" s="108" t="s">
        <v>160</v>
      </c>
      <c r="G45" s="107">
        <v>2.04</v>
      </c>
      <c r="H45" s="107">
        <v>0.82</v>
      </c>
      <c r="I45" s="120">
        <v>0.82</v>
      </c>
      <c r="J45" s="107">
        <v>0.82</v>
      </c>
      <c r="K45" s="107">
        <v>0</v>
      </c>
      <c r="L45" s="107">
        <v>1.67</v>
      </c>
      <c r="M45" s="107">
        <v>1.67</v>
      </c>
    </row>
    <row r="46" spans="1:13" ht="16.5" hidden="1" customHeight="1">
      <c r="A46" s="111" t="s">
        <v>190</v>
      </c>
      <c r="B46" s="118" t="s">
        <v>1771</v>
      </c>
      <c r="C46" s="119" t="s">
        <v>86</v>
      </c>
      <c r="D46" s="118" t="s">
        <v>155</v>
      </c>
      <c r="E46" s="118" t="s">
        <v>1772</v>
      </c>
      <c r="F46" s="119" t="s">
        <v>160</v>
      </c>
      <c r="G46" s="118">
        <v>1.6479999999999999</v>
      </c>
      <c r="H46" s="118">
        <v>5.94</v>
      </c>
      <c r="I46" s="124">
        <v>5.94</v>
      </c>
      <c r="J46" s="118">
        <v>6.92</v>
      </c>
      <c r="K46" s="118">
        <v>16.52</v>
      </c>
      <c r="L46" s="118">
        <v>9.7899999999999991</v>
      </c>
      <c r="M46" s="118">
        <v>11.4</v>
      </c>
    </row>
    <row r="47" spans="1:13" ht="16.5" hidden="1" customHeight="1">
      <c r="A47" s="111" t="s">
        <v>193</v>
      </c>
      <c r="B47" s="118" t="s">
        <v>1771</v>
      </c>
      <c r="C47" s="119" t="s">
        <v>86</v>
      </c>
      <c r="D47" s="118" t="s">
        <v>155</v>
      </c>
      <c r="E47" s="118" t="s">
        <v>1772</v>
      </c>
      <c r="F47" s="119" t="s">
        <v>160</v>
      </c>
      <c r="G47" s="118">
        <v>4.08</v>
      </c>
      <c r="H47" s="118">
        <v>5.94</v>
      </c>
      <c r="I47" s="124">
        <v>5.94</v>
      </c>
      <c r="J47" s="118">
        <v>5.94</v>
      </c>
      <c r="K47" s="118">
        <v>0</v>
      </c>
      <c r="L47" s="118">
        <v>24.24</v>
      </c>
      <c r="M47" s="118">
        <v>24.24</v>
      </c>
    </row>
    <row r="48" spans="1:13" ht="16.5" hidden="1" customHeight="1">
      <c r="A48" s="106" t="s">
        <v>196</v>
      </c>
      <c r="B48" s="107" t="s">
        <v>3601</v>
      </c>
      <c r="C48" s="108" t="s">
        <v>86</v>
      </c>
      <c r="D48" s="107" t="s">
        <v>155</v>
      </c>
      <c r="E48" s="107" t="s">
        <v>3602</v>
      </c>
      <c r="F48" s="108" t="s">
        <v>160</v>
      </c>
      <c r="G48" s="107">
        <v>5.3040000000000003</v>
      </c>
      <c r="H48" s="107">
        <v>2.88</v>
      </c>
      <c r="I48" s="120">
        <v>2.88</v>
      </c>
      <c r="J48" s="107">
        <v>2.88</v>
      </c>
      <c r="K48" s="107">
        <v>0</v>
      </c>
      <c r="L48" s="107">
        <v>15.28</v>
      </c>
      <c r="M48" s="107">
        <v>15.28</v>
      </c>
    </row>
    <row r="49" spans="1:13" ht="16.5" hidden="1" customHeight="1">
      <c r="A49" s="106" t="s">
        <v>200</v>
      </c>
      <c r="B49" s="107" t="s">
        <v>1773</v>
      </c>
      <c r="C49" s="108" t="s">
        <v>86</v>
      </c>
      <c r="D49" s="107" t="s">
        <v>155</v>
      </c>
      <c r="E49" s="107" t="s">
        <v>1774</v>
      </c>
      <c r="F49" s="108" t="s">
        <v>160</v>
      </c>
      <c r="G49" s="107">
        <v>16.335999999999999</v>
      </c>
      <c r="H49" s="107">
        <v>12.45</v>
      </c>
      <c r="I49" s="120">
        <v>12.45</v>
      </c>
      <c r="J49" s="107">
        <v>14.51</v>
      </c>
      <c r="K49" s="107">
        <v>16.52</v>
      </c>
      <c r="L49" s="107">
        <v>203.38</v>
      </c>
      <c r="M49" s="107">
        <v>237.04</v>
      </c>
    </row>
    <row r="50" spans="1:13" ht="16.5" hidden="1" customHeight="1">
      <c r="A50" s="106" t="s">
        <v>201</v>
      </c>
      <c r="B50" s="107" t="s">
        <v>3603</v>
      </c>
      <c r="C50" s="108" t="s">
        <v>86</v>
      </c>
      <c r="D50" s="107" t="s">
        <v>155</v>
      </c>
      <c r="E50" s="107" t="s">
        <v>3604</v>
      </c>
      <c r="F50" s="108" t="s">
        <v>160</v>
      </c>
      <c r="G50" s="107">
        <v>6.5279999999999996</v>
      </c>
      <c r="H50" s="107">
        <v>21.08</v>
      </c>
      <c r="I50" s="120">
        <v>21.08</v>
      </c>
      <c r="J50" s="107">
        <v>21.08</v>
      </c>
      <c r="K50" s="107">
        <v>0</v>
      </c>
      <c r="L50" s="107">
        <v>137.61000000000001</v>
      </c>
      <c r="M50" s="107">
        <v>137.61000000000001</v>
      </c>
    </row>
    <row r="51" spans="1:13" ht="16.5" hidden="1" customHeight="1">
      <c r="A51" s="106" t="s">
        <v>205</v>
      </c>
      <c r="B51" s="107" t="s">
        <v>3605</v>
      </c>
      <c r="C51" s="108" t="s">
        <v>86</v>
      </c>
      <c r="D51" s="107" t="s">
        <v>3606</v>
      </c>
      <c r="E51" s="107" t="s">
        <v>45</v>
      </c>
      <c r="F51" s="108" t="s">
        <v>103</v>
      </c>
      <c r="G51" s="107">
        <v>34.115699999999997</v>
      </c>
      <c r="H51" s="107">
        <v>5.38</v>
      </c>
      <c r="I51" s="120">
        <v>5.38</v>
      </c>
      <c r="J51" s="107">
        <v>6.27</v>
      </c>
      <c r="K51" s="107">
        <v>16.52</v>
      </c>
      <c r="L51" s="107">
        <v>183.54</v>
      </c>
      <c r="M51" s="107">
        <v>213.91</v>
      </c>
    </row>
    <row r="52" spans="1:13" ht="16.5" hidden="1" customHeight="1">
      <c r="A52" s="106" t="s">
        <v>208</v>
      </c>
      <c r="B52" s="107" t="s">
        <v>3607</v>
      </c>
      <c r="C52" s="108" t="s">
        <v>86</v>
      </c>
      <c r="D52" s="107" t="s">
        <v>3608</v>
      </c>
      <c r="E52" s="107" t="s">
        <v>3609</v>
      </c>
      <c r="F52" s="108" t="s">
        <v>160</v>
      </c>
      <c r="G52" s="107">
        <v>6.5279999999999996</v>
      </c>
      <c r="H52" s="107">
        <v>23.93</v>
      </c>
      <c r="I52" s="120">
        <v>23.93</v>
      </c>
      <c r="J52" s="107">
        <v>23.93</v>
      </c>
      <c r="K52" s="107">
        <v>0</v>
      </c>
      <c r="L52" s="107">
        <v>156.22</v>
      </c>
      <c r="M52" s="107">
        <v>156.22</v>
      </c>
    </row>
    <row r="53" spans="1:13" ht="16.5" hidden="1" customHeight="1">
      <c r="A53" s="106" t="s">
        <v>211</v>
      </c>
      <c r="B53" s="107" t="s">
        <v>3610</v>
      </c>
      <c r="C53" s="108" t="s">
        <v>86</v>
      </c>
      <c r="D53" s="107" t="s">
        <v>731</v>
      </c>
      <c r="E53" s="107" t="s">
        <v>3611</v>
      </c>
      <c r="F53" s="108" t="s">
        <v>160</v>
      </c>
      <c r="G53" s="107">
        <v>17.303999999999998</v>
      </c>
      <c r="H53" s="107">
        <v>19.98</v>
      </c>
      <c r="I53" s="120">
        <v>19.98</v>
      </c>
      <c r="J53" s="107">
        <v>23.28</v>
      </c>
      <c r="K53" s="107">
        <v>16.52</v>
      </c>
      <c r="L53" s="107">
        <v>345.73</v>
      </c>
      <c r="M53" s="107">
        <v>402.84</v>
      </c>
    </row>
    <row r="54" spans="1:13" ht="16.5" hidden="1" customHeight="1">
      <c r="A54" s="106" t="s">
        <v>214</v>
      </c>
      <c r="B54" s="107" t="s">
        <v>1363</v>
      </c>
      <c r="C54" s="108" t="s">
        <v>86</v>
      </c>
      <c r="D54" s="107" t="s">
        <v>731</v>
      </c>
      <c r="E54" s="107" t="s">
        <v>1364</v>
      </c>
      <c r="F54" s="108" t="s">
        <v>160</v>
      </c>
      <c r="G54" s="107">
        <v>4.21</v>
      </c>
      <c r="H54" s="107">
        <v>5.04</v>
      </c>
      <c r="I54" s="120">
        <v>5.04</v>
      </c>
      <c r="J54" s="107">
        <v>5.04</v>
      </c>
      <c r="K54" s="107">
        <v>0</v>
      </c>
      <c r="L54" s="107">
        <v>21.22</v>
      </c>
      <c r="M54" s="107">
        <v>21.22</v>
      </c>
    </row>
    <row r="55" spans="1:13" ht="16.5" hidden="1" customHeight="1">
      <c r="A55" s="106" t="s">
        <v>217</v>
      </c>
      <c r="B55" s="107" t="s">
        <v>1365</v>
      </c>
      <c r="C55" s="108" t="s">
        <v>86</v>
      </c>
      <c r="D55" s="107" t="s">
        <v>731</v>
      </c>
      <c r="E55" s="107" t="s">
        <v>1366</v>
      </c>
      <c r="F55" s="108" t="s">
        <v>160</v>
      </c>
      <c r="G55" s="107">
        <v>1</v>
      </c>
      <c r="H55" s="107">
        <v>5.09</v>
      </c>
      <c r="I55" s="120">
        <v>5.09</v>
      </c>
      <c r="J55" s="107">
        <v>5.09</v>
      </c>
      <c r="K55" s="107">
        <v>0</v>
      </c>
      <c r="L55" s="107">
        <v>5.09</v>
      </c>
      <c r="M55" s="107">
        <v>5.09</v>
      </c>
    </row>
    <row r="56" spans="1:13" ht="16.5" hidden="1" customHeight="1">
      <c r="A56" s="106" t="s">
        <v>218</v>
      </c>
      <c r="B56" s="107" t="s">
        <v>1371</v>
      </c>
      <c r="C56" s="108" t="s">
        <v>86</v>
      </c>
      <c r="D56" s="107" t="s">
        <v>158</v>
      </c>
      <c r="E56" s="107" t="s">
        <v>1193</v>
      </c>
      <c r="F56" s="108" t="s">
        <v>160</v>
      </c>
      <c r="G56" s="107">
        <v>0.40799999999999997</v>
      </c>
      <c r="H56" s="107">
        <v>5.82</v>
      </c>
      <c r="I56" s="120">
        <v>5.82</v>
      </c>
      <c r="J56" s="107">
        <v>6.577</v>
      </c>
      <c r="K56" s="107">
        <v>13</v>
      </c>
      <c r="L56" s="107">
        <v>2.37</v>
      </c>
      <c r="M56" s="107">
        <v>2.68</v>
      </c>
    </row>
    <row r="57" spans="1:13" ht="16.5" hidden="1" customHeight="1">
      <c r="A57" s="106" t="s">
        <v>221</v>
      </c>
      <c r="B57" s="107" t="s">
        <v>3612</v>
      </c>
      <c r="C57" s="108" t="s">
        <v>86</v>
      </c>
      <c r="D57" s="107" t="s">
        <v>158</v>
      </c>
      <c r="E57" s="107" t="s">
        <v>1848</v>
      </c>
      <c r="F57" s="108" t="s">
        <v>160</v>
      </c>
      <c r="G57" s="107">
        <v>4</v>
      </c>
      <c r="H57" s="107">
        <v>8.41</v>
      </c>
      <c r="I57" s="120">
        <v>8.41</v>
      </c>
      <c r="J57" s="107">
        <v>9.8000000000000007</v>
      </c>
      <c r="K57" s="107">
        <v>16.52</v>
      </c>
      <c r="L57" s="107">
        <v>33.64</v>
      </c>
      <c r="M57" s="107">
        <v>39.200000000000003</v>
      </c>
    </row>
    <row r="58" spans="1:13" ht="16.5" hidden="1" customHeight="1">
      <c r="A58" s="106" t="s">
        <v>224</v>
      </c>
      <c r="B58" s="107" t="s">
        <v>733</v>
      </c>
      <c r="C58" s="108" t="s">
        <v>86</v>
      </c>
      <c r="D58" s="107" t="s">
        <v>158</v>
      </c>
      <c r="E58" s="107" t="s">
        <v>734</v>
      </c>
      <c r="F58" s="108" t="s">
        <v>160</v>
      </c>
      <c r="G58" s="107">
        <v>95.528300000000002</v>
      </c>
      <c r="H58" s="107">
        <v>4.54</v>
      </c>
      <c r="I58" s="120">
        <v>4.54</v>
      </c>
      <c r="J58" s="107">
        <v>5.13</v>
      </c>
      <c r="K58" s="107">
        <v>13</v>
      </c>
      <c r="L58" s="107">
        <v>433.7</v>
      </c>
      <c r="M58" s="107">
        <v>490.06</v>
      </c>
    </row>
    <row r="59" spans="1:13" ht="16.5" hidden="1" customHeight="1">
      <c r="A59" s="106" t="s">
        <v>227</v>
      </c>
      <c r="B59" s="107" t="s">
        <v>3613</v>
      </c>
      <c r="C59" s="108" t="s">
        <v>86</v>
      </c>
      <c r="D59" s="107" t="s">
        <v>1376</v>
      </c>
      <c r="E59" s="107" t="s">
        <v>3614</v>
      </c>
      <c r="F59" s="108" t="s">
        <v>160</v>
      </c>
      <c r="G59" s="107">
        <v>1.236</v>
      </c>
      <c r="H59" s="107">
        <v>11.33</v>
      </c>
      <c r="I59" s="120">
        <v>11.33</v>
      </c>
      <c r="J59" s="107">
        <v>11.33</v>
      </c>
      <c r="K59" s="107">
        <v>0</v>
      </c>
      <c r="L59" s="107">
        <v>14</v>
      </c>
      <c r="M59" s="107">
        <v>14</v>
      </c>
    </row>
    <row r="60" spans="1:13" ht="16.5" hidden="1" customHeight="1">
      <c r="A60" s="106" t="s">
        <v>232</v>
      </c>
      <c r="B60" s="107" t="s">
        <v>3615</v>
      </c>
      <c r="C60" s="108" t="s">
        <v>86</v>
      </c>
      <c r="D60" s="107" t="s">
        <v>1376</v>
      </c>
      <c r="E60" s="107" t="s">
        <v>3616</v>
      </c>
      <c r="F60" s="108" t="s">
        <v>160</v>
      </c>
      <c r="G60" s="107">
        <v>0.69599999999999995</v>
      </c>
      <c r="H60" s="107">
        <v>101.96</v>
      </c>
      <c r="I60" s="120">
        <v>101.96</v>
      </c>
      <c r="J60" s="107">
        <v>101.96</v>
      </c>
      <c r="K60" s="107">
        <v>0</v>
      </c>
      <c r="L60" s="107">
        <v>70.959999999999994</v>
      </c>
      <c r="M60" s="107">
        <v>70.959999999999994</v>
      </c>
    </row>
    <row r="61" spans="1:13" ht="16.5" hidden="1" customHeight="1">
      <c r="A61" s="106" t="s">
        <v>236</v>
      </c>
      <c r="B61" s="107" t="s">
        <v>3617</v>
      </c>
      <c r="C61" s="108" t="s">
        <v>86</v>
      </c>
      <c r="D61" s="107" t="s">
        <v>1875</v>
      </c>
      <c r="E61" s="107" t="s">
        <v>3618</v>
      </c>
      <c r="F61" s="108" t="s">
        <v>708</v>
      </c>
      <c r="G61" s="107">
        <v>10.62</v>
      </c>
      <c r="H61" s="107">
        <v>1.75</v>
      </c>
      <c r="I61" s="120">
        <v>1.75</v>
      </c>
      <c r="J61" s="107">
        <v>1.75</v>
      </c>
      <c r="K61" s="107">
        <v>0</v>
      </c>
      <c r="L61" s="107">
        <v>18.59</v>
      </c>
      <c r="M61" s="107">
        <v>18.59</v>
      </c>
    </row>
    <row r="62" spans="1:13" ht="16.5" hidden="1" customHeight="1">
      <c r="A62" s="106" t="s">
        <v>239</v>
      </c>
      <c r="B62" s="107" t="s">
        <v>741</v>
      </c>
      <c r="C62" s="108" t="s">
        <v>86</v>
      </c>
      <c r="D62" s="107" t="s">
        <v>169</v>
      </c>
      <c r="E62" s="107" t="s">
        <v>98</v>
      </c>
      <c r="F62" s="108" t="s">
        <v>103</v>
      </c>
      <c r="G62" s="107">
        <v>4.5526</v>
      </c>
      <c r="H62" s="107">
        <v>5.36</v>
      </c>
      <c r="I62" s="120">
        <v>5.36</v>
      </c>
      <c r="J62" s="107">
        <v>6.25</v>
      </c>
      <c r="K62" s="107">
        <v>16.52</v>
      </c>
      <c r="L62" s="107">
        <v>24.4</v>
      </c>
      <c r="M62" s="107">
        <v>28.45</v>
      </c>
    </row>
    <row r="63" spans="1:13" ht="16.5" hidden="1" customHeight="1">
      <c r="A63" s="106" t="s">
        <v>240</v>
      </c>
      <c r="B63" s="107" t="s">
        <v>168</v>
      </c>
      <c r="C63" s="108" t="s">
        <v>86</v>
      </c>
      <c r="D63" s="107" t="s">
        <v>169</v>
      </c>
      <c r="E63" s="107" t="s">
        <v>170</v>
      </c>
      <c r="F63" s="108" t="s">
        <v>103</v>
      </c>
      <c r="G63" s="107">
        <v>528.65539999999999</v>
      </c>
      <c r="H63" s="107">
        <v>3.54</v>
      </c>
      <c r="I63" s="120">
        <v>3.54</v>
      </c>
      <c r="J63" s="107">
        <v>4.12</v>
      </c>
      <c r="K63" s="107">
        <v>16.52</v>
      </c>
      <c r="L63" s="107">
        <v>1871.44</v>
      </c>
      <c r="M63" s="107">
        <v>2178.06</v>
      </c>
    </row>
    <row r="64" spans="1:13" ht="16.5" hidden="1" customHeight="1">
      <c r="A64" s="106" t="s">
        <v>241</v>
      </c>
      <c r="B64" s="107" t="s">
        <v>3619</v>
      </c>
      <c r="C64" s="108" t="s">
        <v>86</v>
      </c>
      <c r="D64" s="107" t="s">
        <v>1827</v>
      </c>
      <c r="E64" s="107" t="s">
        <v>3620</v>
      </c>
      <c r="F64" s="108" t="s">
        <v>160</v>
      </c>
      <c r="G64" s="107">
        <v>29.652000000000001</v>
      </c>
      <c r="H64" s="107">
        <v>18.670000000000002</v>
      </c>
      <c r="I64" s="120">
        <v>18.670000000000002</v>
      </c>
      <c r="J64" s="107">
        <v>21.76</v>
      </c>
      <c r="K64" s="107">
        <v>16.52</v>
      </c>
      <c r="L64" s="107">
        <v>553.6</v>
      </c>
      <c r="M64" s="107">
        <v>645.23</v>
      </c>
    </row>
    <row r="65" spans="1:13" ht="16.5" hidden="1" customHeight="1">
      <c r="A65" s="106" t="s">
        <v>244</v>
      </c>
      <c r="B65" s="107" t="s">
        <v>1869</v>
      </c>
      <c r="C65" s="108" t="s">
        <v>86</v>
      </c>
      <c r="D65" s="107" t="s">
        <v>1870</v>
      </c>
      <c r="E65" s="107" t="s">
        <v>1390</v>
      </c>
      <c r="F65" s="108" t="s">
        <v>1391</v>
      </c>
      <c r="G65" s="107">
        <v>0.67900000000000005</v>
      </c>
      <c r="H65" s="107">
        <v>4.2699999999999996</v>
      </c>
      <c r="I65" s="120">
        <v>4.2699999999999996</v>
      </c>
      <c r="J65" s="107">
        <v>4.9800000000000004</v>
      </c>
      <c r="K65" s="107">
        <v>16.52</v>
      </c>
      <c r="L65" s="107">
        <v>2.9</v>
      </c>
      <c r="M65" s="107">
        <v>3.38</v>
      </c>
    </row>
    <row r="66" spans="1:13" ht="16.5" hidden="1" customHeight="1">
      <c r="A66" s="106" t="s">
        <v>245</v>
      </c>
      <c r="B66" s="107" t="s">
        <v>1873</v>
      </c>
      <c r="C66" s="108" t="s">
        <v>86</v>
      </c>
      <c r="D66" s="107" t="s">
        <v>1870</v>
      </c>
      <c r="E66" s="107" t="s">
        <v>1393</v>
      </c>
      <c r="F66" s="108" t="s">
        <v>1391</v>
      </c>
      <c r="G66" s="107">
        <v>75.497</v>
      </c>
      <c r="H66" s="107">
        <v>11.97</v>
      </c>
      <c r="I66" s="120">
        <v>11.97</v>
      </c>
      <c r="J66" s="107">
        <v>13.95</v>
      </c>
      <c r="K66" s="107">
        <v>16.52</v>
      </c>
      <c r="L66" s="107">
        <v>903.7</v>
      </c>
      <c r="M66" s="107">
        <v>1053.18</v>
      </c>
    </row>
    <row r="67" spans="1:13" ht="16.5" hidden="1" customHeight="1">
      <c r="A67" s="106" t="s">
        <v>248</v>
      </c>
      <c r="B67" s="107" t="s">
        <v>755</v>
      </c>
      <c r="C67" s="108" t="s">
        <v>86</v>
      </c>
      <c r="D67" s="107" t="s">
        <v>756</v>
      </c>
      <c r="E67" s="107" t="s">
        <v>45</v>
      </c>
      <c r="F67" s="108" t="s">
        <v>754</v>
      </c>
      <c r="G67" s="107">
        <v>170.39</v>
      </c>
      <c r="H67" s="107">
        <v>0.77</v>
      </c>
      <c r="I67" s="120">
        <v>0.77</v>
      </c>
      <c r="J67" s="107">
        <v>0.9</v>
      </c>
      <c r="K67" s="107">
        <v>16.52</v>
      </c>
      <c r="L67" s="107">
        <v>131.19999999999999</v>
      </c>
      <c r="M67" s="107">
        <v>153.35</v>
      </c>
    </row>
    <row r="68" spans="1:13" ht="16.5" hidden="1" customHeight="1">
      <c r="A68" s="106" t="s">
        <v>251</v>
      </c>
      <c r="B68" s="107" t="s">
        <v>1394</v>
      </c>
      <c r="C68" s="108" t="s">
        <v>86</v>
      </c>
      <c r="D68" s="107" t="s">
        <v>1395</v>
      </c>
      <c r="E68" s="107" t="s">
        <v>1396</v>
      </c>
      <c r="F68" s="108" t="s">
        <v>754</v>
      </c>
      <c r="G68" s="107">
        <v>0.2</v>
      </c>
      <c r="H68" s="107">
        <v>0.94</v>
      </c>
      <c r="I68" s="120">
        <v>0.94</v>
      </c>
      <c r="J68" s="107">
        <v>0.94</v>
      </c>
      <c r="K68" s="107">
        <v>0</v>
      </c>
      <c r="L68" s="107">
        <v>0.19</v>
      </c>
      <c r="M68" s="107">
        <v>0.19</v>
      </c>
    </row>
    <row r="69" spans="1:13" ht="16.5" hidden="1" customHeight="1">
      <c r="A69" s="111" t="s">
        <v>254</v>
      </c>
      <c r="B69" s="118" t="s">
        <v>1394</v>
      </c>
      <c r="C69" s="119" t="s">
        <v>86</v>
      </c>
      <c r="D69" s="118" t="s">
        <v>1395</v>
      </c>
      <c r="E69" s="118" t="s">
        <v>1396</v>
      </c>
      <c r="F69" s="119" t="s">
        <v>754</v>
      </c>
      <c r="G69" s="118">
        <v>1</v>
      </c>
      <c r="H69" s="118">
        <v>0.94</v>
      </c>
      <c r="I69" s="124">
        <v>0.94</v>
      </c>
      <c r="J69" s="118">
        <v>0.94</v>
      </c>
      <c r="K69" s="118">
        <v>0</v>
      </c>
      <c r="L69" s="118">
        <v>0.94</v>
      </c>
      <c r="M69" s="118">
        <v>0.94</v>
      </c>
    </row>
    <row r="70" spans="1:13" ht="16.5" hidden="1" customHeight="1">
      <c r="A70" s="111" t="s">
        <v>257</v>
      </c>
      <c r="B70" s="118" t="s">
        <v>1394</v>
      </c>
      <c r="C70" s="119" t="s">
        <v>86</v>
      </c>
      <c r="D70" s="118" t="s">
        <v>1395</v>
      </c>
      <c r="E70" s="118" t="s">
        <v>1396</v>
      </c>
      <c r="F70" s="119" t="s">
        <v>754</v>
      </c>
      <c r="G70" s="118">
        <v>7</v>
      </c>
      <c r="H70" s="118">
        <v>0.94</v>
      </c>
      <c r="I70" s="124">
        <v>0.94</v>
      </c>
      <c r="J70" s="118">
        <v>1.095</v>
      </c>
      <c r="K70" s="118">
        <v>16.52</v>
      </c>
      <c r="L70" s="118">
        <v>6.58</v>
      </c>
      <c r="M70" s="118">
        <v>7.67</v>
      </c>
    </row>
    <row r="71" spans="1:13" ht="16.5" hidden="1" customHeight="1">
      <c r="A71" s="111" t="s">
        <v>260</v>
      </c>
      <c r="B71" s="118" t="s">
        <v>176</v>
      </c>
      <c r="C71" s="119" t="s">
        <v>86</v>
      </c>
      <c r="D71" s="118" t="s">
        <v>177</v>
      </c>
      <c r="E71" s="118" t="s">
        <v>98</v>
      </c>
      <c r="F71" s="119" t="s">
        <v>103</v>
      </c>
      <c r="G71" s="118">
        <v>355.19470000000001</v>
      </c>
      <c r="H71" s="118">
        <v>6.01</v>
      </c>
      <c r="I71" s="124">
        <v>6.01</v>
      </c>
      <c r="J71" s="118">
        <v>7</v>
      </c>
      <c r="K71" s="118">
        <v>16.52</v>
      </c>
      <c r="L71" s="118">
        <v>2134.7199999999998</v>
      </c>
      <c r="M71" s="118">
        <v>2486.36</v>
      </c>
    </row>
    <row r="72" spans="1:13" ht="16.5" hidden="1" customHeight="1">
      <c r="A72" s="111" t="s">
        <v>263</v>
      </c>
      <c r="B72" s="118" t="s">
        <v>176</v>
      </c>
      <c r="C72" s="119" t="s">
        <v>86</v>
      </c>
      <c r="D72" s="118" t="s">
        <v>177</v>
      </c>
      <c r="E72" s="118" t="s">
        <v>98</v>
      </c>
      <c r="F72" s="119" t="s">
        <v>103</v>
      </c>
      <c r="G72" s="118">
        <v>78.4285</v>
      </c>
      <c r="H72" s="118">
        <v>6.01</v>
      </c>
      <c r="I72" s="124">
        <v>6.01</v>
      </c>
      <c r="J72" s="118">
        <v>6.01</v>
      </c>
      <c r="K72" s="118">
        <v>0</v>
      </c>
      <c r="L72" s="118">
        <v>471.36</v>
      </c>
      <c r="M72" s="118">
        <v>471.36</v>
      </c>
    </row>
    <row r="73" spans="1:13" ht="16.5" hidden="1" customHeight="1">
      <c r="A73" s="111" t="s">
        <v>266</v>
      </c>
      <c r="B73" s="118" t="s">
        <v>176</v>
      </c>
      <c r="C73" s="119" t="s">
        <v>86</v>
      </c>
      <c r="D73" s="118" t="s">
        <v>177</v>
      </c>
      <c r="E73" s="118" t="s">
        <v>98</v>
      </c>
      <c r="F73" s="119" t="s">
        <v>103</v>
      </c>
      <c r="G73" s="118">
        <v>8.8000000000000007</v>
      </c>
      <c r="H73" s="118">
        <v>6.01</v>
      </c>
      <c r="I73" s="124">
        <v>6.01</v>
      </c>
      <c r="J73" s="118">
        <v>7.0030000000000001</v>
      </c>
      <c r="K73" s="118">
        <v>16.52</v>
      </c>
      <c r="L73" s="118">
        <v>52.89</v>
      </c>
      <c r="M73" s="118">
        <v>61.63</v>
      </c>
    </row>
    <row r="74" spans="1:13" ht="16.5" hidden="1" customHeight="1">
      <c r="A74" s="106" t="s">
        <v>270</v>
      </c>
      <c r="B74" s="107" t="s">
        <v>1877</v>
      </c>
      <c r="C74" s="108" t="s">
        <v>86</v>
      </c>
      <c r="D74" s="107" t="s">
        <v>177</v>
      </c>
      <c r="E74" s="107" t="s">
        <v>1878</v>
      </c>
      <c r="F74" s="108" t="s">
        <v>103</v>
      </c>
      <c r="G74" s="107">
        <v>97.971999999999994</v>
      </c>
      <c r="H74" s="107">
        <v>5.96</v>
      </c>
      <c r="I74" s="120">
        <v>5.96</v>
      </c>
      <c r="J74" s="107">
        <v>6.9450000000000003</v>
      </c>
      <c r="K74" s="107">
        <v>16.52</v>
      </c>
      <c r="L74" s="107">
        <v>583.91</v>
      </c>
      <c r="M74" s="107">
        <v>680.42</v>
      </c>
    </row>
    <row r="75" spans="1:13" ht="16.5" hidden="1" customHeight="1">
      <c r="A75" s="106" t="s">
        <v>271</v>
      </c>
      <c r="B75" s="107" t="s">
        <v>1397</v>
      </c>
      <c r="C75" s="108" t="s">
        <v>86</v>
      </c>
      <c r="D75" s="107" t="s">
        <v>1398</v>
      </c>
      <c r="E75" s="107" t="s">
        <v>98</v>
      </c>
      <c r="F75" s="108" t="s">
        <v>103</v>
      </c>
      <c r="G75" s="107">
        <v>0.02</v>
      </c>
      <c r="H75" s="107">
        <v>7.69</v>
      </c>
      <c r="I75" s="120">
        <v>7.69</v>
      </c>
      <c r="J75" s="107">
        <v>7.69</v>
      </c>
      <c r="K75" s="107">
        <v>0</v>
      </c>
      <c r="L75" s="107">
        <v>0.15</v>
      </c>
      <c r="M75" s="107">
        <v>0.15</v>
      </c>
    </row>
    <row r="76" spans="1:13" ht="16.5" hidden="1" customHeight="1">
      <c r="A76" s="106" t="s">
        <v>274</v>
      </c>
      <c r="B76" s="107" t="s">
        <v>1397</v>
      </c>
      <c r="C76" s="108" t="s">
        <v>86</v>
      </c>
      <c r="D76" s="107" t="s">
        <v>1398</v>
      </c>
      <c r="E76" s="107" t="s">
        <v>98</v>
      </c>
      <c r="F76" s="108" t="s">
        <v>103</v>
      </c>
      <c r="G76" s="107">
        <v>0.8</v>
      </c>
      <c r="H76" s="107">
        <v>7.69</v>
      </c>
      <c r="I76" s="120">
        <v>7.69</v>
      </c>
      <c r="J76" s="107">
        <v>7.69</v>
      </c>
      <c r="K76" s="107">
        <v>0</v>
      </c>
      <c r="L76" s="107">
        <v>6.15</v>
      </c>
      <c r="M76" s="107">
        <v>6.15</v>
      </c>
    </row>
    <row r="77" spans="1:13" ht="16.5" hidden="1" customHeight="1">
      <c r="A77" s="106" t="s">
        <v>275</v>
      </c>
      <c r="B77" s="107" t="s">
        <v>757</v>
      </c>
      <c r="C77" s="108" t="s">
        <v>86</v>
      </c>
      <c r="D77" s="107" t="s">
        <v>758</v>
      </c>
      <c r="E77" s="107" t="s">
        <v>45</v>
      </c>
      <c r="F77" s="108" t="s">
        <v>103</v>
      </c>
      <c r="G77" s="107">
        <v>6.37</v>
      </c>
      <c r="H77" s="107">
        <v>25.32</v>
      </c>
      <c r="I77" s="120">
        <v>25.32</v>
      </c>
      <c r="J77" s="107">
        <v>29.5</v>
      </c>
      <c r="K77" s="107">
        <v>16.52</v>
      </c>
      <c r="L77" s="107">
        <v>161.29</v>
      </c>
      <c r="M77" s="107">
        <v>187.92</v>
      </c>
    </row>
    <row r="78" spans="1:13" ht="16.5" hidden="1" customHeight="1">
      <c r="A78" s="106" t="s">
        <v>278</v>
      </c>
      <c r="B78" s="107" t="s">
        <v>1399</v>
      </c>
      <c r="C78" s="108" t="s">
        <v>86</v>
      </c>
      <c r="D78" s="107" t="s">
        <v>1400</v>
      </c>
      <c r="E78" s="107" t="s">
        <v>45</v>
      </c>
      <c r="F78" s="108" t="s">
        <v>103</v>
      </c>
      <c r="G78" s="107">
        <v>0.1124</v>
      </c>
      <c r="H78" s="107">
        <v>47.01</v>
      </c>
      <c r="I78" s="120">
        <v>47.01</v>
      </c>
      <c r="J78" s="107">
        <v>47.01</v>
      </c>
      <c r="K78" s="107">
        <v>0</v>
      </c>
      <c r="L78" s="107">
        <v>5.28</v>
      </c>
      <c r="M78" s="107">
        <v>5.28</v>
      </c>
    </row>
    <row r="79" spans="1:13" ht="16.5" hidden="1" customHeight="1">
      <c r="A79" s="106" t="s">
        <v>279</v>
      </c>
      <c r="B79" s="107" t="s">
        <v>1399</v>
      </c>
      <c r="C79" s="108" t="s">
        <v>86</v>
      </c>
      <c r="D79" s="107" t="s">
        <v>1400</v>
      </c>
      <c r="E79" s="107" t="s">
        <v>45</v>
      </c>
      <c r="F79" s="108" t="s">
        <v>103</v>
      </c>
      <c r="G79" s="107">
        <v>0.14399999999999999</v>
      </c>
      <c r="H79" s="107">
        <v>47.01</v>
      </c>
      <c r="I79" s="120">
        <v>47.01</v>
      </c>
      <c r="J79" s="107">
        <v>47.01</v>
      </c>
      <c r="K79" s="107">
        <v>0</v>
      </c>
      <c r="L79" s="107">
        <v>6.77</v>
      </c>
      <c r="M79" s="107">
        <v>6.77</v>
      </c>
    </row>
    <row r="80" spans="1:13" ht="16.5" hidden="1" customHeight="1">
      <c r="A80" s="106" t="s">
        <v>282</v>
      </c>
      <c r="B80" s="107" t="s">
        <v>1401</v>
      </c>
      <c r="C80" s="108" t="s">
        <v>86</v>
      </c>
      <c r="D80" s="107" t="s">
        <v>1402</v>
      </c>
      <c r="E80" s="107" t="s">
        <v>45</v>
      </c>
      <c r="F80" s="108" t="s">
        <v>103</v>
      </c>
      <c r="G80" s="107">
        <v>1.3248</v>
      </c>
      <c r="H80" s="107">
        <v>52.47</v>
      </c>
      <c r="I80" s="120">
        <v>52.47</v>
      </c>
      <c r="J80" s="107">
        <v>52.47</v>
      </c>
      <c r="K80" s="107">
        <v>0</v>
      </c>
      <c r="L80" s="107">
        <v>69.510000000000005</v>
      </c>
      <c r="M80" s="107">
        <v>69.510000000000005</v>
      </c>
    </row>
    <row r="81" spans="1:13" ht="16.5" hidden="1" customHeight="1">
      <c r="A81" s="106" t="s">
        <v>285</v>
      </c>
      <c r="B81" s="107" t="s">
        <v>1406</v>
      </c>
      <c r="C81" s="108" t="s">
        <v>86</v>
      </c>
      <c r="D81" s="107" t="s">
        <v>1404</v>
      </c>
      <c r="E81" s="107" t="s">
        <v>27</v>
      </c>
      <c r="F81" s="108" t="s">
        <v>142</v>
      </c>
      <c r="G81" s="107">
        <v>2.4E-2</v>
      </c>
      <c r="H81" s="107">
        <v>8.5500000000000007</v>
      </c>
      <c r="I81" s="120">
        <v>8.5500000000000007</v>
      </c>
      <c r="J81" s="107">
        <v>8.5500000000000007</v>
      </c>
      <c r="K81" s="107">
        <v>0</v>
      </c>
      <c r="L81" s="107">
        <v>0.21</v>
      </c>
      <c r="M81" s="107">
        <v>0.21</v>
      </c>
    </row>
    <row r="82" spans="1:13" ht="16.5" hidden="1" customHeight="1">
      <c r="A82" s="106" t="s">
        <v>286</v>
      </c>
      <c r="B82" s="107" t="s">
        <v>1409</v>
      </c>
      <c r="C82" s="108" t="s">
        <v>86</v>
      </c>
      <c r="D82" s="107" t="s">
        <v>1410</v>
      </c>
      <c r="E82" s="107" t="s">
        <v>45</v>
      </c>
      <c r="F82" s="108" t="s">
        <v>1411</v>
      </c>
      <c r="G82" s="107">
        <v>50.160699999999999</v>
      </c>
      <c r="H82" s="107">
        <v>0.43</v>
      </c>
      <c r="I82" s="120">
        <v>0.43</v>
      </c>
      <c r="J82" s="107">
        <v>0.43</v>
      </c>
      <c r="K82" s="107">
        <v>0</v>
      </c>
      <c r="L82" s="107">
        <v>21.57</v>
      </c>
      <c r="M82" s="107">
        <v>21.57</v>
      </c>
    </row>
    <row r="83" spans="1:13" ht="16.5" hidden="1" customHeight="1">
      <c r="A83" s="106" t="s">
        <v>289</v>
      </c>
      <c r="B83" s="107" t="s">
        <v>1415</v>
      </c>
      <c r="C83" s="108" t="s">
        <v>86</v>
      </c>
      <c r="D83" s="107" t="s">
        <v>760</v>
      </c>
      <c r="E83" s="107" t="s">
        <v>1405</v>
      </c>
      <c r="F83" s="108" t="s">
        <v>142</v>
      </c>
      <c r="G83" s="107">
        <v>2.9329000000000001</v>
      </c>
      <c r="H83" s="107">
        <v>4.57</v>
      </c>
      <c r="I83" s="120">
        <v>4.57</v>
      </c>
      <c r="J83" s="107">
        <v>4.57</v>
      </c>
      <c r="K83" s="107">
        <v>0</v>
      </c>
      <c r="L83" s="107">
        <v>13.4</v>
      </c>
      <c r="M83" s="107">
        <v>13.4</v>
      </c>
    </row>
    <row r="84" spans="1:13" ht="16.5" hidden="1" customHeight="1">
      <c r="A84" s="106" t="s">
        <v>292</v>
      </c>
      <c r="B84" s="107" t="s">
        <v>3621</v>
      </c>
      <c r="C84" s="108" t="s">
        <v>86</v>
      </c>
      <c r="D84" s="107" t="s">
        <v>3622</v>
      </c>
      <c r="E84" s="107" t="s">
        <v>45</v>
      </c>
      <c r="F84" s="108" t="s">
        <v>142</v>
      </c>
      <c r="G84" s="107">
        <v>1</v>
      </c>
      <c r="H84" s="107">
        <v>9.5</v>
      </c>
      <c r="I84" s="120">
        <v>9.5</v>
      </c>
      <c r="J84" s="107">
        <v>11.07</v>
      </c>
      <c r="K84" s="107">
        <v>16.52</v>
      </c>
      <c r="L84" s="107">
        <v>9.5</v>
      </c>
      <c r="M84" s="107">
        <v>11.07</v>
      </c>
    </row>
    <row r="85" spans="1:13" ht="16.5" hidden="1" customHeight="1">
      <c r="A85" s="106" t="s">
        <v>293</v>
      </c>
      <c r="B85" s="107" t="s">
        <v>194</v>
      </c>
      <c r="C85" s="108" t="s">
        <v>86</v>
      </c>
      <c r="D85" s="107" t="s">
        <v>195</v>
      </c>
      <c r="E85" s="107" t="s">
        <v>98</v>
      </c>
      <c r="F85" s="108" t="s">
        <v>103</v>
      </c>
      <c r="G85" s="107">
        <v>2881.3049999999998</v>
      </c>
      <c r="H85" s="107">
        <v>4.84</v>
      </c>
      <c r="I85" s="120">
        <v>4.84</v>
      </c>
      <c r="J85" s="107">
        <v>5.64</v>
      </c>
      <c r="K85" s="107">
        <v>16.52</v>
      </c>
      <c r="L85" s="107">
        <v>13945.52</v>
      </c>
      <c r="M85" s="107">
        <v>16250.56</v>
      </c>
    </row>
    <row r="86" spans="1:13" ht="16.5" hidden="1" customHeight="1">
      <c r="A86" s="106" t="s">
        <v>296</v>
      </c>
      <c r="B86" s="107" t="s">
        <v>3623</v>
      </c>
      <c r="C86" s="108" t="s">
        <v>86</v>
      </c>
      <c r="D86" s="107" t="s">
        <v>3624</v>
      </c>
      <c r="E86" s="107" t="s">
        <v>3625</v>
      </c>
      <c r="F86" s="108" t="s">
        <v>3626</v>
      </c>
      <c r="G86" s="107">
        <v>0.20599999999999999</v>
      </c>
      <c r="H86" s="107">
        <v>666.67</v>
      </c>
      <c r="I86" s="120">
        <v>666.67</v>
      </c>
      <c r="J86" s="107">
        <v>776.8</v>
      </c>
      <c r="K86" s="107">
        <v>16.52</v>
      </c>
      <c r="L86" s="107">
        <v>137.33000000000001</v>
      </c>
      <c r="M86" s="107">
        <v>160.02000000000001</v>
      </c>
    </row>
    <row r="87" spans="1:13" ht="16.5" hidden="1" customHeight="1">
      <c r="A87" s="106" t="s">
        <v>300</v>
      </c>
      <c r="B87" s="107" t="s">
        <v>3627</v>
      </c>
      <c r="C87" s="108" t="s">
        <v>86</v>
      </c>
      <c r="D87" s="107" t="s">
        <v>3628</v>
      </c>
      <c r="E87" s="107" t="s">
        <v>45</v>
      </c>
      <c r="F87" s="108" t="s">
        <v>142</v>
      </c>
      <c r="G87" s="107">
        <v>1</v>
      </c>
      <c r="H87" s="107">
        <v>220</v>
      </c>
      <c r="I87" s="120">
        <v>220</v>
      </c>
      <c r="J87" s="107">
        <v>256.33999999999997</v>
      </c>
      <c r="K87" s="107">
        <v>16.52</v>
      </c>
      <c r="L87" s="107">
        <v>220</v>
      </c>
      <c r="M87" s="107">
        <v>256.33999999999997</v>
      </c>
    </row>
    <row r="88" spans="1:13" ht="16.5" hidden="1" customHeight="1">
      <c r="A88" s="106" t="s">
        <v>303</v>
      </c>
      <c r="B88" s="107" t="s">
        <v>1900</v>
      </c>
      <c r="C88" s="108" t="s">
        <v>86</v>
      </c>
      <c r="D88" s="107" t="s">
        <v>1395</v>
      </c>
      <c r="E88" s="107" t="s">
        <v>1901</v>
      </c>
      <c r="F88" s="108" t="s">
        <v>754</v>
      </c>
      <c r="G88" s="107">
        <v>10</v>
      </c>
      <c r="H88" s="107">
        <v>0.88</v>
      </c>
      <c r="I88" s="120">
        <v>0.88</v>
      </c>
      <c r="J88" s="107">
        <v>1.03</v>
      </c>
      <c r="K88" s="107">
        <v>16.52</v>
      </c>
      <c r="L88" s="107">
        <v>8.8000000000000007</v>
      </c>
      <c r="M88" s="107">
        <v>10.3</v>
      </c>
    </row>
    <row r="89" spans="1:13" ht="16.5" hidden="1" customHeight="1">
      <c r="A89" s="106" t="s">
        <v>304</v>
      </c>
      <c r="B89" s="107" t="s">
        <v>1902</v>
      </c>
      <c r="C89" s="108" t="s">
        <v>86</v>
      </c>
      <c r="D89" s="107" t="s">
        <v>177</v>
      </c>
      <c r="E89" s="107" t="s">
        <v>1681</v>
      </c>
      <c r="F89" s="108" t="s">
        <v>103</v>
      </c>
      <c r="G89" s="107">
        <v>48.8</v>
      </c>
      <c r="H89" s="107">
        <v>4.21</v>
      </c>
      <c r="I89" s="120">
        <v>4.21</v>
      </c>
      <c r="J89" s="107">
        <v>4.9000000000000004</v>
      </c>
      <c r="K89" s="107">
        <v>16.52</v>
      </c>
      <c r="L89" s="107">
        <v>205.45</v>
      </c>
      <c r="M89" s="107">
        <v>239.12</v>
      </c>
    </row>
    <row r="90" spans="1:13" ht="16.5" hidden="1" customHeight="1">
      <c r="A90" s="106" t="s">
        <v>307</v>
      </c>
      <c r="B90" s="107" t="s">
        <v>1903</v>
      </c>
      <c r="C90" s="108" t="s">
        <v>86</v>
      </c>
      <c r="D90" s="107" t="s">
        <v>177</v>
      </c>
      <c r="E90" s="107" t="s">
        <v>1878</v>
      </c>
      <c r="F90" s="108" t="s">
        <v>103</v>
      </c>
      <c r="G90" s="107">
        <v>9.76</v>
      </c>
      <c r="H90" s="107">
        <v>4.21</v>
      </c>
      <c r="I90" s="120">
        <v>4.21</v>
      </c>
      <c r="J90" s="107">
        <v>4.9050000000000002</v>
      </c>
      <c r="K90" s="107">
        <v>16.52</v>
      </c>
      <c r="L90" s="107">
        <v>41.09</v>
      </c>
      <c r="M90" s="107">
        <v>47.87</v>
      </c>
    </row>
    <row r="91" spans="1:13" ht="16.5" hidden="1" customHeight="1">
      <c r="A91" s="106" t="s">
        <v>310</v>
      </c>
      <c r="B91" s="109" t="s">
        <v>202</v>
      </c>
      <c r="C91" s="110" t="s">
        <v>86</v>
      </c>
      <c r="D91" s="109" t="s">
        <v>203</v>
      </c>
      <c r="E91" s="109" t="s">
        <v>204</v>
      </c>
      <c r="F91" s="110" t="s">
        <v>9</v>
      </c>
      <c r="G91" s="109">
        <v>153.41749999999999</v>
      </c>
      <c r="H91" s="109">
        <v>319.11</v>
      </c>
      <c r="I91" s="121">
        <v>549.61</v>
      </c>
      <c r="J91" s="109">
        <v>549.61</v>
      </c>
      <c r="K91" s="109">
        <v>0</v>
      </c>
      <c r="L91" s="109">
        <v>84319.79</v>
      </c>
      <c r="M91" s="109">
        <v>84319.79</v>
      </c>
    </row>
    <row r="92" spans="1:13" ht="16.5" hidden="1" customHeight="1">
      <c r="A92" s="106" t="s">
        <v>314</v>
      </c>
      <c r="B92" s="109" t="s">
        <v>775</v>
      </c>
      <c r="C92" s="110" t="s">
        <v>86</v>
      </c>
      <c r="D92" s="109" t="s">
        <v>776</v>
      </c>
      <c r="E92" s="109" t="s">
        <v>777</v>
      </c>
      <c r="F92" s="110" t="s">
        <v>9</v>
      </c>
      <c r="G92" s="109">
        <v>0.1968</v>
      </c>
      <c r="H92" s="109">
        <v>564.84</v>
      </c>
      <c r="I92" s="121">
        <v>625.09</v>
      </c>
      <c r="J92" s="109">
        <v>625.09</v>
      </c>
      <c r="K92" s="109">
        <v>0</v>
      </c>
      <c r="L92" s="109">
        <v>123.02</v>
      </c>
      <c r="M92" s="109">
        <v>123.02</v>
      </c>
    </row>
    <row r="93" spans="1:13" ht="16.5" hidden="1" customHeight="1">
      <c r="A93" s="106" t="s">
        <v>317</v>
      </c>
      <c r="B93" s="109" t="s">
        <v>3629</v>
      </c>
      <c r="C93" s="110" t="s">
        <v>86</v>
      </c>
      <c r="D93" s="109" t="s">
        <v>203</v>
      </c>
      <c r="E93" s="109" t="s">
        <v>1924</v>
      </c>
      <c r="F93" s="110" t="s">
        <v>9</v>
      </c>
      <c r="G93" s="109">
        <v>1.6400999999999999</v>
      </c>
      <c r="H93" s="109">
        <v>272.12</v>
      </c>
      <c r="I93" s="121">
        <v>549.61</v>
      </c>
      <c r="J93" s="109">
        <v>549.61</v>
      </c>
      <c r="K93" s="109">
        <v>0</v>
      </c>
      <c r="L93" s="109">
        <v>901.42</v>
      </c>
      <c r="M93" s="109">
        <v>901.42</v>
      </c>
    </row>
    <row r="94" spans="1:13" ht="16.5" hidden="1" customHeight="1">
      <c r="A94" s="106" t="s">
        <v>320</v>
      </c>
      <c r="B94" s="109" t="s">
        <v>3630</v>
      </c>
      <c r="C94" s="110" t="s">
        <v>86</v>
      </c>
      <c r="D94" s="109" t="s">
        <v>203</v>
      </c>
      <c r="E94" s="109" t="s">
        <v>3631</v>
      </c>
      <c r="F94" s="110" t="s">
        <v>103</v>
      </c>
      <c r="G94" s="109">
        <v>2.82</v>
      </c>
      <c r="H94" s="109">
        <v>0.3</v>
      </c>
      <c r="I94" s="121">
        <v>0.55000000000000004</v>
      </c>
      <c r="J94" s="109">
        <v>0.55000000000000004</v>
      </c>
      <c r="K94" s="109">
        <v>0</v>
      </c>
      <c r="L94" s="109">
        <v>1.55</v>
      </c>
      <c r="M94" s="109">
        <v>1.55</v>
      </c>
    </row>
    <row r="95" spans="1:13" ht="16.5" hidden="1" customHeight="1">
      <c r="A95" s="111" t="s">
        <v>323</v>
      </c>
      <c r="B95" s="125" t="s">
        <v>206</v>
      </c>
      <c r="C95" s="126" t="s">
        <v>86</v>
      </c>
      <c r="D95" s="125" t="s">
        <v>207</v>
      </c>
      <c r="E95" s="125" t="s">
        <v>45</v>
      </c>
      <c r="F95" s="126" t="s">
        <v>43</v>
      </c>
      <c r="G95" s="125">
        <v>15.852399999999999</v>
      </c>
      <c r="H95" s="125">
        <v>78.680000000000007</v>
      </c>
      <c r="I95" s="121">
        <v>283.14999999999998</v>
      </c>
      <c r="J95" s="125">
        <v>283.14999999999998</v>
      </c>
      <c r="K95" s="125">
        <v>0</v>
      </c>
      <c r="L95" s="125">
        <v>4488.6099999999997</v>
      </c>
      <c r="M95" s="125">
        <v>4488.6099999999997</v>
      </c>
    </row>
    <row r="96" spans="1:13" ht="16.5" hidden="1" customHeight="1">
      <c r="A96" s="111" t="s">
        <v>324</v>
      </c>
      <c r="B96" s="125" t="s">
        <v>206</v>
      </c>
      <c r="C96" s="126" t="s">
        <v>86</v>
      </c>
      <c r="D96" s="125" t="s">
        <v>207</v>
      </c>
      <c r="E96" s="125" t="s">
        <v>45</v>
      </c>
      <c r="F96" s="126" t="s">
        <v>43</v>
      </c>
      <c r="G96" s="125">
        <v>28.653300000000002</v>
      </c>
      <c r="H96" s="125">
        <v>78.680000000000007</v>
      </c>
      <c r="I96" s="121">
        <v>291.7</v>
      </c>
      <c r="J96" s="125">
        <v>291.7</v>
      </c>
      <c r="K96" s="125">
        <v>0</v>
      </c>
      <c r="L96" s="125">
        <v>8358.17</v>
      </c>
      <c r="M96" s="125">
        <v>8358.17</v>
      </c>
    </row>
    <row r="97" spans="1:13" ht="16.5" hidden="1" customHeight="1">
      <c r="A97" s="106" t="s">
        <v>327</v>
      </c>
      <c r="B97" s="107" t="s">
        <v>3632</v>
      </c>
      <c r="C97" s="108" t="s">
        <v>86</v>
      </c>
      <c r="D97" s="107" t="s">
        <v>3633</v>
      </c>
      <c r="E97" s="107" t="s">
        <v>45</v>
      </c>
      <c r="F97" s="108" t="s">
        <v>103</v>
      </c>
      <c r="G97" s="107">
        <v>21812</v>
      </c>
      <c r="H97" s="107">
        <v>0.41</v>
      </c>
      <c r="I97" s="120">
        <v>0.41</v>
      </c>
      <c r="J97" s="107">
        <v>0.42</v>
      </c>
      <c r="K97" s="107">
        <v>2.92</v>
      </c>
      <c r="L97" s="107">
        <v>8942.92</v>
      </c>
      <c r="M97" s="107">
        <v>9161.0400000000009</v>
      </c>
    </row>
    <row r="98" spans="1:13" ht="16.5" hidden="1" customHeight="1">
      <c r="A98" s="106" t="s">
        <v>328</v>
      </c>
      <c r="B98" s="109" t="s">
        <v>3634</v>
      </c>
      <c r="C98" s="110" t="s">
        <v>86</v>
      </c>
      <c r="D98" s="109" t="s">
        <v>3635</v>
      </c>
      <c r="E98" s="109" t="s">
        <v>45</v>
      </c>
      <c r="F98" s="110" t="s">
        <v>43</v>
      </c>
      <c r="G98" s="109">
        <v>111.40900000000001</v>
      </c>
      <c r="H98" s="109">
        <v>40</v>
      </c>
      <c r="I98" s="121">
        <v>200.98</v>
      </c>
      <c r="J98" s="109">
        <v>200.98</v>
      </c>
      <c r="K98" s="109">
        <v>0</v>
      </c>
      <c r="L98" s="109">
        <v>22390.98</v>
      </c>
      <c r="M98" s="109">
        <v>22390.98</v>
      </c>
    </row>
    <row r="99" spans="1:13" ht="16.5" hidden="1" customHeight="1">
      <c r="A99" s="106" t="s">
        <v>331</v>
      </c>
      <c r="B99" s="109" t="s">
        <v>3636</v>
      </c>
      <c r="C99" s="110" t="s">
        <v>86</v>
      </c>
      <c r="D99" s="109" t="s">
        <v>3637</v>
      </c>
      <c r="E99" s="109" t="s">
        <v>45</v>
      </c>
      <c r="F99" s="110" t="s">
        <v>43</v>
      </c>
      <c r="G99" s="109">
        <v>44.893799999999999</v>
      </c>
      <c r="H99" s="109">
        <v>43.61</v>
      </c>
      <c r="I99" s="121">
        <v>200.98</v>
      </c>
      <c r="J99" s="109">
        <v>200.98</v>
      </c>
      <c r="K99" s="109">
        <v>0</v>
      </c>
      <c r="L99" s="109">
        <v>9022.76</v>
      </c>
      <c r="M99" s="109">
        <v>9022.76</v>
      </c>
    </row>
    <row r="100" spans="1:13" ht="16.5" hidden="1" customHeight="1">
      <c r="A100" s="106" t="s">
        <v>334</v>
      </c>
      <c r="B100" s="109" t="s">
        <v>1927</v>
      </c>
      <c r="C100" s="110" t="s">
        <v>86</v>
      </c>
      <c r="D100" s="109" t="s">
        <v>207</v>
      </c>
      <c r="E100" s="109" t="s">
        <v>45</v>
      </c>
      <c r="F100" s="110" t="s">
        <v>43</v>
      </c>
      <c r="G100" s="109">
        <v>7.1318000000000001</v>
      </c>
      <c r="H100" s="109">
        <v>48.56</v>
      </c>
      <c r="I100" s="121">
        <v>291.7</v>
      </c>
      <c r="J100" s="109">
        <v>291.7</v>
      </c>
      <c r="K100" s="109">
        <v>0</v>
      </c>
      <c r="L100" s="109">
        <v>2080.35</v>
      </c>
      <c r="M100" s="109">
        <v>2080.35</v>
      </c>
    </row>
    <row r="101" spans="1:13" ht="16.5" hidden="1" customHeight="1">
      <c r="A101" s="106" t="s">
        <v>335</v>
      </c>
      <c r="B101" s="109" t="s">
        <v>3638</v>
      </c>
      <c r="C101" s="110" t="s">
        <v>86</v>
      </c>
      <c r="D101" s="109" t="s">
        <v>210</v>
      </c>
      <c r="E101" s="109" t="s">
        <v>3639</v>
      </c>
      <c r="F101" s="110" t="s">
        <v>43</v>
      </c>
      <c r="G101" s="109">
        <v>352.60750000000002</v>
      </c>
      <c r="H101" s="109">
        <v>96.6</v>
      </c>
      <c r="I101" s="121">
        <v>210.18</v>
      </c>
      <c r="J101" s="109">
        <v>210.18</v>
      </c>
      <c r="K101" s="109">
        <v>0</v>
      </c>
      <c r="L101" s="109">
        <v>74111.039999999994</v>
      </c>
      <c r="M101" s="109">
        <v>74111.039999999994</v>
      </c>
    </row>
    <row r="102" spans="1:13" ht="16.5" hidden="1" customHeight="1">
      <c r="A102" s="111" t="s">
        <v>338</v>
      </c>
      <c r="B102" s="125" t="s">
        <v>3640</v>
      </c>
      <c r="C102" s="126" t="s">
        <v>86</v>
      </c>
      <c r="D102" s="125" t="s">
        <v>210</v>
      </c>
      <c r="E102" s="125" t="s">
        <v>178</v>
      </c>
      <c r="F102" s="126" t="s">
        <v>43</v>
      </c>
      <c r="G102" s="125">
        <v>22.6114</v>
      </c>
      <c r="H102" s="125">
        <v>104.24</v>
      </c>
      <c r="I102" s="121">
        <v>210.18</v>
      </c>
      <c r="J102" s="125">
        <v>210.18</v>
      </c>
      <c r="K102" s="125">
        <v>0</v>
      </c>
      <c r="L102" s="125">
        <v>4752.46</v>
      </c>
      <c r="M102" s="125">
        <v>4752.46</v>
      </c>
    </row>
    <row r="103" spans="1:13" ht="16.5" hidden="1" customHeight="1">
      <c r="A103" s="111" t="s">
        <v>340</v>
      </c>
      <c r="B103" s="125" t="s">
        <v>3640</v>
      </c>
      <c r="C103" s="126" t="s">
        <v>86</v>
      </c>
      <c r="D103" s="125" t="s">
        <v>210</v>
      </c>
      <c r="E103" s="125" t="s">
        <v>178</v>
      </c>
      <c r="F103" s="126" t="s">
        <v>43</v>
      </c>
      <c r="G103" s="125">
        <v>1.7423999999999999</v>
      </c>
      <c r="H103" s="125">
        <v>104.24</v>
      </c>
      <c r="I103" s="121">
        <v>216.53</v>
      </c>
      <c r="J103" s="125">
        <v>216.53</v>
      </c>
      <c r="K103" s="125">
        <v>0</v>
      </c>
      <c r="L103" s="125">
        <v>377.28</v>
      </c>
      <c r="M103" s="125">
        <v>377.28</v>
      </c>
    </row>
    <row r="104" spans="1:13" ht="16.5" hidden="1" customHeight="1">
      <c r="A104" s="106" t="s">
        <v>341</v>
      </c>
      <c r="B104" s="109" t="s">
        <v>3641</v>
      </c>
      <c r="C104" s="110" t="s">
        <v>86</v>
      </c>
      <c r="D104" s="109" t="s">
        <v>210</v>
      </c>
      <c r="E104" s="109" t="s">
        <v>236</v>
      </c>
      <c r="F104" s="110" t="s">
        <v>43</v>
      </c>
      <c r="G104" s="109">
        <v>100.7574</v>
      </c>
      <c r="H104" s="109">
        <v>107.4</v>
      </c>
      <c r="I104" s="121">
        <v>210.18</v>
      </c>
      <c r="J104" s="109">
        <v>210.18</v>
      </c>
      <c r="K104" s="109">
        <v>0</v>
      </c>
      <c r="L104" s="109">
        <v>21177.19</v>
      </c>
      <c r="M104" s="109">
        <v>21177.19</v>
      </c>
    </row>
    <row r="105" spans="1:13" ht="16.5" hidden="1" customHeight="1">
      <c r="A105" s="106" t="s">
        <v>345</v>
      </c>
      <c r="B105" s="109" t="s">
        <v>3642</v>
      </c>
      <c r="C105" s="110" t="s">
        <v>86</v>
      </c>
      <c r="D105" s="109" t="s">
        <v>3643</v>
      </c>
      <c r="E105" s="109" t="s">
        <v>45</v>
      </c>
      <c r="F105" s="110" t="s">
        <v>43</v>
      </c>
      <c r="G105" s="109">
        <v>1261.9304999999999</v>
      </c>
      <c r="H105" s="109">
        <v>66.150000000000006</v>
      </c>
      <c r="I105" s="121">
        <v>124.7</v>
      </c>
      <c r="J105" s="109">
        <v>124.7</v>
      </c>
      <c r="K105" s="109">
        <v>0</v>
      </c>
      <c r="L105" s="109">
        <v>157362.73000000001</v>
      </c>
      <c r="M105" s="109">
        <v>157362.73000000001</v>
      </c>
    </row>
    <row r="106" spans="1:13" ht="16.5" hidden="1" customHeight="1">
      <c r="A106" s="106" t="s">
        <v>346</v>
      </c>
      <c r="B106" s="109" t="s">
        <v>215</v>
      </c>
      <c r="C106" s="110" t="s">
        <v>86</v>
      </c>
      <c r="D106" s="109" t="s">
        <v>216</v>
      </c>
      <c r="E106" s="109" t="s">
        <v>45</v>
      </c>
      <c r="F106" s="110" t="s">
        <v>9</v>
      </c>
      <c r="G106" s="109">
        <v>0.54779999999999995</v>
      </c>
      <c r="H106" s="109">
        <v>303.17</v>
      </c>
      <c r="I106" s="121">
        <v>405.58</v>
      </c>
      <c r="J106" s="109">
        <v>405.58</v>
      </c>
      <c r="K106" s="109">
        <v>0</v>
      </c>
      <c r="L106" s="109">
        <v>222.18</v>
      </c>
      <c r="M106" s="109">
        <v>222.18</v>
      </c>
    </row>
    <row r="107" spans="1:13" ht="16.5" hidden="1" customHeight="1">
      <c r="A107" s="106" t="s">
        <v>349</v>
      </c>
      <c r="B107" s="107" t="s">
        <v>219</v>
      </c>
      <c r="C107" s="108" t="s">
        <v>86</v>
      </c>
      <c r="D107" s="107" t="s">
        <v>220</v>
      </c>
      <c r="E107" s="107" t="s">
        <v>45</v>
      </c>
      <c r="F107" s="108" t="s">
        <v>43</v>
      </c>
      <c r="G107" s="107">
        <v>86.825999999999993</v>
      </c>
      <c r="H107" s="107">
        <v>0</v>
      </c>
      <c r="I107" s="120">
        <v>0</v>
      </c>
      <c r="J107" s="107">
        <v>0</v>
      </c>
      <c r="K107" s="107">
        <v>16.52</v>
      </c>
      <c r="L107" s="107">
        <v>0</v>
      </c>
      <c r="M107" s="107">
        <v>0</v>
      </c>
    </row>
    <row r="108" spans="1:13" ht="16.5" hidden="1" customHeight="1">
      <c r="A108" s="106" t="s">
        <v>350</v>
      </c>
      <c r="B108" s="107" t="s">
        <v>222</v>
      </c>
      <c r="C108" s="108" t="s">
        <v>86</v>
      </c>
      <c r="D108" s="107" t="s">
        <v>223</v>
      </c>
      <c r="E108" s="107" t="s">
        <v>45</v>
      </c>
      <c r="F108" s="108" t="s">
        <v>43</v>
      </c>
      <c r="G108" s="107">
        <v>503.64479999999998</v>
      </c>
      <c r="H108" s="107">
        <v>41.94</v>
      </c>
      <c r="I108" s="120">
        <v>41.94</v>
      </c>
      <c r="J108" s="107">
        <v>43.16</v>
      </c>
      <c r="K108" s="107">
        <v>2.92</v>
      </c>
      <c r="L108" s="107">
        <v>21122.86</v>
      </c>
      <c r="M108" s="107">
        <v>21737.31</v>
      </c>
    </row>
    <row r="109" spans="1:13" ht="16.5" hidden="1" customHeight="1">
      <c r="A109" s="106" t="s">
        <v>353</v>
      </c>
      <c r="B109" s="107" t="s">
        <v>222</v>
      </c>
      <c r="C109" s="108" t="s">
        <v>86</v>
      </c>
      <c r="D109" s="107" t="s">
        <v>3644</v>
      </c>
      <c r="E109" s="107" t="s">
        <v>45</v>
      </c>
      <c r="F109" s="108" t="s">
        <v>43</v>
      </c>
      <c r="G109" s="107">
        <v>5140.6379999999999</v>
      </c>
      <c r="H109" s="107">
        <v>41.94</v>
      </c>
      <c r="I109" s="120">
        <v>41.94</v>
      </c>
      <c r="J109" s="107">
        <v>43.16</v>
      </c>
      <c r="K109" s="107">
        <v>2.92</v>
      </c>
      <c r="L109" s="107">
        <v>215598.36</v>
      </c>
      <c r="M109" s="107">
        <v>221869.94</v>
      </c>
    </row>
    <row r="110" spans="1:13" ht="16.5" hidden="1" customHeight="1">
      <c r="A110" s="106" t="s">
        <v>358</v>
      </c>
      <c r="B110" s="107" t="s">
        <v>225</v>
      </c>
      <c r="C110" s="108" t="s">
        <v>86</v>
      </c>
      <c r="D110" s="107" t="s">
        <v>226</v>
      </c>
      <c r="E110" s="107" t="s">
        <v>45</v>
      </c>
      <c r="F110" s="108" t="s">
        <v>43</v>
      </c>
      <c r="G110" s="107">
        <v>1006.25</v>
      </c>
      <c r="H110" s="107">
        <v>34</v>
      </c>
      <c r="I110" s="120">
        <v>34</v>
      </c>
      <c r="J110" s="107">
        <v>34.99</v>
      </c>
      <c r="K110" s="107">
        <v>2.92</v>
      </c>
      <c r="L110" s="107">
        <v>34212.5</v>
      </c>
      <c r="M110" s="107">
        <v>35208.69</v>
      </c>
    </row>
    <row r="111" spans="1:13" ht="16.5" hidden="1" customHeight="1">
      <c r="A111" s="111" t="s">
        <v>361</v>
      </c>
      <c r="B111" s="125" t="s">
        <v>228</v>
      </c>
      <c r="C111" s="126" t="s">
        <v>86</v>
      </c>
      <c r="D111" s="125" t="s">
        <v>229</v>
      </c>
      <c r="E111" s="125" t="s">
        <v>230</v>
      </c>
      <c r="F111" s="126" t="s">
        <v>231</v>
      </c>
      <c r="G111" s="125">
        <v>138.78989999999999</v>
      </c>
      <c r="H111" s="125">
        <v>310.92</v>
      </c>
      <c r="I111" s="121">
        <v>438.2</v>
      </c>
      <c r="J111" s="125">
        <v>438.2</v>
      </c>
      <c r="K111" s="125">
        <v>0</v>
      </c>
      <c r="L111" s="125">
        <v>60817.73</v>
      </c>
      <c r="M111" s="125">
        <v>60817.73</v>
      </c>
    </row>
    <row r="112" spans="1:13" ht="16.5" hidden="1" customHeight="1">
      <c r="A112" s="111" t="s">
        <v>364</v>
      </c>
      <c r="B112" s="125" t="s">
        <v>228</v>
      </c>
      <c r="C112" s="126" t="s">
        <v>86</v>
      </c>
      <c r="D112" s="125" t="s">
        <v>229</v>
      </c>
      <c r="E112" s="125" t="s">
        <v>230</v>
      </c>
      <c r="F112" s="126" t="s">
        <v>231</v>
      </c>
      <c r="G112" s="125">
        <v>35.382899999999999</v>
      </c>
      <c r="H112" s="125">
        <v>310.92</v>
      </c>
      <c r="I112" s="121">
        <v>378.65</v>
      </c>
      <c r="J112" s="125">
        <v>427.87</v>
      </c>
      <c r="K112" s="125">
        <v>13</v>
      </c>
      <c r="L112" s="125">
        <v>13397.74</v>
      </c>
      <c r="M112" s="125">
        <v>15139.28</v>
      </c>
    </row>
    <row r="113" spans="1:13" ht="16.5" hidden="1" customHeight="1">
      <c r="A113" s="106" t="s">
        <v>367</v>
      </c>
      <c r="B113" s="109" t="s">
        <v>1932</v>
      </c>
      <c r="C113" s="110" t="s">
        <v>86</v>
      </c>
      <c r="D113" s="109" t="s">
        <v>229</v>
      </c>
      <c r="E113" s="109" t="s">
        <v>230</v>
      </c>
      <c r="F113" s="110" t="s">
        <v>231</v>
      </c>
      <c r="G113" s="109">
        <v>12.02</v>
      </c>
      <c r="H113" s="109">
        <v>231.72</v>
      </c>
      <c r="I113" s="121">
        <v>409.74</v>
      </c>
      <c r="J113" s="109">
        <v>409.74</v>
      </c>
      <c r="K113" s="109">
        <v>0</v>
      </c>
      <c r="L113" s="109">
        <v>4925.07</v>
      </c>
      <c r="M113" s="109">
        <v>4925.07</v>
      </c>
    </row>
    <row r="114" spans="1:13" ht="16.5" hidden="1" customHeight="1">
      <c r="A114" s="106" t="s">
        <v>370</v>
      </c>
      <c r="B114" s="107" t="s">
        <v>3645</v>
      </c>
      <c r="C114" s="108" t="s">
        <v>86</v>
      </c>
      <c r="D114" s="107" t="s">
        <v>3646</v>
      </c>
      <c r="E114" s="107" t="s">
        <v>98</v>
      </c>
      <c r="F114" s="108" t="s">
        <v>43</v>
      </c>
      <c r="G114" s="107">
        <v>2.0859999999999999</v>
      </c>
      <c r="H114" s="107">
        <v>1592.08</v>
      </c>
      <c r="I114" s="120">
        <v>1592.08</v>
      </c>
      <c r="J114" s="107">
        <v>1855.09</v>
      </c>
      <c r="K114" s="107">
        <v>16.52</v>
      </c>
      <c r="L114" s="107">
        <v>3321.08</v>
      </c>
      <c r="M114" s="107">
        <v>3869.72</v>
      </c>
    </row>
    <row r="115" spans="1:13" ht="16.5" hidden="1" customHeight="1">
      <c r="A115" s="106" t="s">
        <v>371</v>
      </c>
      <c r="B115" s="109" t="s">
        <v>242</v>
      </c>
      <c r="C115" s="110" t="s">
        <v>86</v>
      </c>
      <c r="D115" s="109" t="s">
        <v>243</v>
      </c>
      <c r="E115" s="109" t="s">
        <v>45</v>
      </c>
      <c r="F115" s="110" t="s">
        <v>43</v>
      </c>
      <c r="G115" s="109">
        <v>22.157800000000002</v>
      </c>
      <c r="H115" s="109">
        <v>1180.6199999999999</v>
      </c>
      <c r="I115" s="121">
        <v>1928.86</v>
      </c>
      <c r="J115" s="109">
        <v>2247.5079999999998</v>
      </c>
      <c r="K115" s="109">
        <v>16.52</v>
      </c>
      <c r="L115" s="109">
        <v>42739.29</v>
      </c>
      <c r="M115" s="109">
        <v>49799.83</v>
      </c>
    </row>
    <row r="116" spans="1:13" ht="16.5" hidden="1" customHeight="1">
      <c r="A116" s="106" t="s">
        <v>375</v>
      </c>
      <c r="B116" s="109" t="s">
        <v>3647</v>
      </c>
      <c r="C116" s="110" t="s">
        <v>86</v>
      </c>
      <c r="D116" s="109" t="s">
        <v>3648</v>
      </c>
      <c r="E116" s="109" t="s">
        <v>3649</v>
      </c>
      <c r="F116" s="110" t="s">
        <v>127</v>
      </c>
      <c r="G116" s="109">
        <v>253.21940000000001</v>
      </c>
      <c r="H116" s="109">
        <v>31.81</v>
      </c>
      <c r="I116" s="121">
        <v>69.23</v>
      </c>
      <c r="J116" s="109">
        <v>80.667000000000002</v>
      </c>
      <c r="K116" s="109">
        <v>16.52</v>
      </c>
      <c r="L116" s="109">
        <v>17530.38</v>
      </c>
      <c r="M116" s="109">
        <v>20426.45</v>
      </c>
    </row>
    <row r="117" spans="1:13" ht="16.5" hidden="1" customHeight="1">
      <c r="A117" s="106" t="s">
        <v>379</v>
      </c>
      <c r="B117" s="109" t="s">
        <v>3650</v>
      </c>
      <c r="C117" s="110" t="s">
        <v>86</v>
      </c>
      <c r="D117" s="109" t="s">
        <v>3651</v>
      </c>
      <c r="E117" s="109" t="s">
        <v>3652</v>
      </c>
      <c r="F117" s="110" t="s">
        <v>127</v>
      </c>
      <c r="G117" s="109">
        <v>2338.4288999999999</v>
      </c>
      <c r="H117" s="109">
        <v>23.63</v>
      </c>
      <c r="I117" s="121">
        <v>39.53</v>
      </c>
      <c r="J117" s="109">
        <v>46.06</v>
      </c>
      <c r="K117" s="109">
        <v>16.52</v>
      </c>
      <c r="L117" s="109">
        <v>92438.09</v>
      </c>
      <c r="M117" s="109">
        <v>107708.04</v>
      </c>
    </row>
    <row r="118" spans="1:13" ht="16.5" hidden="1" customHeight="1">
      <c r="A118" s="106" t="s">
        <v>384</v>
      </c>
      <c r="B118" s="127" t="s">
        <v>3653</v>
      </c>
      <c r="C118" s="128" t="s">
        <v>86</v>
      </c>
      <c r="D118" s="127" t="s">
        <v>3654</v>
      </c>
      <c r="E118" s="127" t="s">
        <v>45</v>
      </c>
      <c r="F118" s="128" t="s">
        <v>127</v>
      </c>
      <c r="G118" s="127">
        <v>2722.38</v>
      </c>
      <c r="H118" s="127">
        <v>59.5</v>
      </c>
      <c r="I118" s="129">
        <v>104.93</v>
      </c>
      <c r="J118" s="127">
        <v>118.57</v>
      </c>
      <c r="K118" s="127">
        <v>13</v>
      </c>
      <c r="L118" s="127">
        <v>285659.33</v>
      </c>
      <c r="M118" s="127">
        <v>322792.59999999998</v>
      </c>
    </row>
    <row r="119" spans="1:13" ht="16.5" hidden="1" customHeight="1">
      <c r="A119" s="106" t="s">
        <v>388</v>
      </c>
      <c r="B119" s="109" t="s">
        <v>3655</v>
      </c>
      <c r="C119" s="110" t="s">
        <v>86</v>
      </c>
      <c r="D119" s="109" t="s">
        <v>3656</v>
      </c>
      <c r="E119" s="109" t="s">
        <v>45</v>
      </c>
      <c r="F119" s="110" t="s">
        <v>127</v>
      </c>
      <c r="G119" s="109">
        <v>817.95</v>
      </c>
      <c r="H119" s="109">
        <v>70</v>
      </c>
      <c r="I119" s="130">
        <v>66.819999999999993</v>
      </c>
      <c r="J119" s="109">
        <v>75.510000000000005</v>
      </c>
      <c r="K119" s="109">
        <v>13</v>
      </c>
      <c r="L119" s="109">
        <v>54655.42</v>
      </c>
      <c r="M119" s="109">
        <v>61763.4</v>
      </c>
    </row>
    <row r="120" spans="1:13" ht="16.5" hidden="1" customHeight="1">
      <c r="A120" s="106" t="s">
        <v>391</v>
      </c>
      <c r="B120" s="109" t="s">
        <v>3657</v>
      </c>
      <c r="C120" s="110" t="s">
        <v>86</v>
      </c>
      <c r="D120" s="109" t="s">
        <v>3658</v>
      </c>
      <c r="E120" s="109" t="s">
        <v>45</v>
      </c>
      <c r="F120" s="110" t="s">
        <v>127</v>
      </c>
      <c r="G120" s="109">
        <v>110.2612</v>
      </c>
      <c r="H120" s="109">
        <v>240.3</v>
      </c>
      <c r="I120" s="130">
        <v>120</v>
      </c>
      <c r="J120" s="109">
        <v>139.82400000000001</v>
      </c>
      <c r="K120" s="109">
        <v>16.52</v>
      </c>
      <c r="L120" s="109">
        <v>13231.34</v>
      </c>
      <c r="M120" s="109">
        <v>15417.16</v>
      </c>
    </row>
    <row r="121" spans="1:13" ht="16.5" hidden="1" customHeight="1">
      <c r="A121" s="106" t="s">
        <v>392</v>
      </c>
      <c r="B121" s="109" t="s">
        <v>3659</v>
      </c>
      <c r="C121" s="110" t="s">
        <v>86</v>
      </c>
      <c r="D121" s="109" t="s">
        <v>3660</v>
      </c>
      <c r="E121" s="109" t="s">
        <v>45</v>
      </c>
      <c r="F121" s="110" t="s">
        <v>127</v>
      </c>
      <c r="G121" s="109">
        <v>164.73609999999999</v>
      </c>
      <c r="H121" s="109">
        <v>227.43</v>
      </c>
      <c r="I121" s="130">
        <v>120</v>
      </c>
      <c r="J121" s="109">
        <v>139.82400000000001</v>
      </c>
      <c r="K121" s="109">
        <v>16.52</v>
      </c>
      <c r="L121" s="109">
        <v>19768.330000000002</v>
      </c>
      <c r="M121" s="109">
        <v>23034.06</v>
      </c>
    </row>
    <row r="122" spans="1:13" ht="16.5" hidden="1" customHeight="1">
      <c r="A122" s="106" t="s">
        <v>394</v>
      </c>
      <c r="B122" s="109" t="s">
        <v>3659</v>
      </c>
      <c r="C122" s="110" t="s">
        <v>86</v>
      </c>
      <c r="D122" s="109" t="s">
        <v>3661</v>
      </c>
      <c r="E122" s="109" t="s">
        <v>45</v>
      </c>
      <c r="F122" s="110" t="s">
        <v>127</v>
      </c>
      <c r="G122" s="109">
        <v>21.216000000000001</v>
      </c>
      <c r="H122" s="109">
        <v>227.43</v>
      </c>
      <c r="I122" s="130">
        <v>120</v>
      </c>
      <c r="J122" s="109">
        <v>139.82400000000001</v>
      </c>
      <c r="K122" s="109">
        <v>16.52</v>
      </c>
      <c r="L122" s="109">
        <v>2545.92</v>
      </c>
      <c r="M122" s="109">
        <v>2966.51</v>
      </c>
    </row>
    <row r="123" spans="1:13" ht="16.5" hidden="1" customHeight="1">
      <c r="A123" s="106" t="s">
        <v>397</v>
      </c>
      <c r="B123" s="109" t="s">
        <v>834</v>
      </c>
      <c r="C123" s="110" t="s">
        <v>86</v>
      </c>
      <c r="D123" s="109" t="s">
        <v>3662</v>
      </c>
      <c r="E123" s="109" t="s">
        <v>3663</v>
      </c>
      <c r="F123" s="110" t="s">
        <v>127</v>
      </c>
      <c r="G123" s="109">
        <v>1325.1231</v>
      </c>
      <c r="H123" s="109">
        <v>229.89</v>
      </c>
      <c r="I123" s="130">
        <v>109.2</v>
      </c>
      <c r="J123" s="109">
        <v>112.476</v>
      </c>
      <c r="K123" s="109">
        <v>3</v>
      </c>
      <c r="L123" s="109">
        <v>144703.44</v>
      </c>
      <c r="M123" s="109">
        <v>149044.54999999999</v>
      </c>
    </row>
    <row r="124" spans="1:13" ht="16.5" hidden="1" customHeight="1">
      <c r="A124" s="106" t="s">
        <v>399</v>
      </c>
      <c r="B124" s="109" t="s">
        <v>834</v>
      </c>
      <c r="C124" s="110" t="s">
        <v>86</v>
      </c>
      <c r="D124" s="109" t="s">
        <v>3664</v>
      </c>
      <c r="E124" s="109" t="s">
        <v>45</v>
      </c>
      <c r="F124" s="110" t="s">
        <v>127</v>
      </c>
      <c r="G124" s="109">
        <v>133.88319999999999</v>
      </c>
      <c r="H124" s="109">
        <v>229.89</v>
      </c>
      <c r="I124" s="130">
        <v>120</v>
      </c>
      <c r="J124" s="109">
        <v>139.82400000000001</v>
      </c>
      <c r="K124" s="109">
        <v>16.52</v>
      </c>
      <c r="L124" s="109">
        <v>16065.98</v>
      </c>
      <c r="M124" s="109">
        <v>18720.080000000002</v>
      </c>
    </row>
    <row r="125" spans="1:13" ht="16.5" hidden="1" customHeight="1">
      <c r="A125" s="106" t="s">
        <v>402</v>
      </c>
      <c r="B125" s="109" t="s">
        <v>834</v>
      </c>
      <c r="C125" s="110" t="s">
        <v>86</v>
      </c>
      <c r="D125" s="109" t="s">
        <v>3664</v>
      </c>
      <c r="E125" s="109" t="s">
        <v>3665</v>
      </c>
      <c r="F125" s="110" t="s">
        <v>127</v>
      </c>
      <c r="G125" s="109">
        <v>5.0232000000000001</v>
      </c>
      <c r="H125" s="109">
        <v>229.89</v>
      </c>
      <c r="I125" s="130">
        <v>120</v>
      </c>
      <c r="J125" s="109">
        <v>139.82400000000001</v>
      </c>
      <c r="K125" s="109">
        <v>16.52</v>
      </c>
      <c r="L125" s="109">
        <v>602.78</v>
      </c>
      <c r="M125" s="109">
        <v>702.36</v>
      </c>
    </row>
    <row r="126" spans="1:13" ht="16.5" hidden="1" customHeight="1">
      <c r="A126" s="106" t="s">
        <v>403</v>
      </c>
      <c r="B126" s="109" t="s">
        <v>834</v>
      </c>
      <c r="C126" s="110" t="s">
        <v>86</v>
      </c>
      <c r="D126" s="109" t="s">
        <v>3666</v>
      </c>
      <c r="E126" s="109" t="s">
        <v>45</v>
      </c>
      <c r="F126" s="110" t="s">
        <v>127</v>
      </c>
      <c r="G126" s="109">
        <v>79.647099999999995</v>
      </c>
      <c r="H126" s="109">
        <v>229.89</v>
      </c>
      <c r="I126" s="130">
        <v>89</v>
      </c>
      <c r="J126" s="109">
        <v>103.703</v>
      </c>
      <c r="K126" s="109">
        <v>16.52</v>
      </c>
      <c r="L126" s="109">
        <v>7088.59</v>
      </c>
      <c r="M126" s="109">
        <v>8259.64</v>
      </c>
    </row>
    <row r="127" spans="1:13" ht="16.5" hidden="1" customHeight="1">
      <c r="A127" s="106" t="s">
        <v>404</v>
      </c>
      <c r="B127" s="107" t="s">
        <v>3667</v>
      </c>
      <c r="C127" s="108" t="s">
        <v>86</v>
      </c>
      <c r="D127" s="107" t="s">
        <v>3668</v>
      </c>
      <c r="E127" s="107" t="s">
        <v>3669</v>
      </c>
      <c r="F127" s="108" t="s">
        <v>103</v>
      </c>
      <c r="G127" s="107">
        <v>1.8</v>
      </c>
      <c r="H127" s="107">
        <v>5.15</v>
      </c>
      <c r="I127" s="120">
        <v>5.15</v>
      </c>
      <c r="J127" s="107">
        <v>6</v>
      </c>
      <c r="K127" s="107">
        <v>16.52</v>
      </c>
      <c r="L127" s="107">
        <v>9.27</v>
      </c>
      <c r="M127" s="107">
        <v>10.8</v>
      </c>
    </row>
    <row r="128" spans="1:13" ht="16.5" hidden="1" customHeight="1">
      <c r="A128" s="106" t="s">
        <v>407</v>
      </c>
      <c r="B128" s="109" t="s">
        <v>1962</v>
      </c>
      <c r="C128" s="110" t="s">
        <v>86</v>
      </c>
      <c r="D128" s="109" t="s">
        <v>1963</v>
      </c>
      <c r="E128" s="109" t="s">
        <v>45</v>
      </c>
      <c r="F128" s="110" t="s">
        <v>103</v>
      </c>
      <c r="G128" s="109">
        <v>4.8</v>
      </c>
      <c r="H128" s="109">
        <v>5.58</v>
      </c>
      <c r="I128" s="121">
        <v>7.18</v>
      </c>
      <c r="J128" s="109">
        <v>8.4</v>
      </c>
      <c r="K128" s="109">
        <v>17</v>
      </c>
      <c r="L128" s="109">
        <v>34.46</v>
      </c>
      <c r="M128" s="109">
        <v>40.32</v>
      </c>
    </row>
    <row r="129" spans="1:13" ht="16.5" hidden="1" customHeight="1">
      <c r="A129" s="106" t="s">
        <v>408</v>
      </c>
      <c r="B129" s="107" t="s">
        <v>1967</v>
      </c>
      <c r="C129" s="108" t="s">
        <v>86</v>
      </c>
      <c r="D129" s="107" t="s">
        <v>1968</v>
      </c>
      <c r="E129" s="107" t="s">
        <v>45</v>
      </c>
      <c r="F129" s="108" t="s">
        <v>103</v>
      </c>
      <c r="G129" s="107">
        <v>0.48</v>
      </c>
      <c r="H129" s="107">
        <v>10.3</v>
      </c>
      <c r="I129" s="120">
        <v>10.3</v>
      </c>
      <c r="J129" s="107">
        <v>12</v>
      </c>
      <c r="K129" s="107">
        <v>16.52</v>
      </c>
      <c r="L129" s="107">
        <v>4.9400000000000004</v>
      </c>
      <c r="M129" s="107">
        <v>5.76</v>
      </c>
    </row>
    <row r="130" spans="1:13" ht="16.5" hidden="1" customHeight="1">
      <c r="A130" s="106" t="s">
        <v>411</v>
      </c>
      <c r="B130" s="107" t="s">
        <v>1987</v>
      </c>
      <c r="C130" s="108" t="s">
        <v>86</v>
      </c>
      <c r="D130" s="107" t="s">
        <v>1988</v>
      </c>
      <c r="E130" s="107" t="s">
        <v>1681</v>
      </c>
      <c r="F130" s="108" t="s">
        <v>103</v>
      </c>
      <c r="G130" s="107">
        <v>2.5863999999999998</v>
      </c>
      <c r="H130" s="107">
        <v>1.34</v>
      </c>
      <c r="I130" s="120">
        <v>1.34</v>
      </c>
      <c r="J130" s="107">
        <v>1.56</v>
      </c>
      <c r="K130" s="107">
        <v>16.52</v>
      </c>
      <c r="L130" s="107">
        <v>3.47</v>
      </c>
      <c r="M130" s="107">
        <v>4.03</v>
      </c>
    </row>
    <row r="131" spans="1:13" ht="16.5" hidden="1" customHeight="1">
      <c r="A131" s="106" t="s">
        <v>414</v>
      </c>
      <c r="B131" s="107" t="s">
        <v>1993</v>
      </c>
      <c r="C131" s="108" t="s">
        <v>86</v>
      </c>
      <c r="D131" s="107" t="s">
        <v>306</v>
      </c>
      <c r="E131" s="107" t="s">
        <v>45</v>
      </c>
      <c r="F131" s="108" t="s">
        <v>43</v>
      </c>
      <c r="G131" s="107">
        <v>3.258</v>
      </c>
      <c r="H131" s="107">
        <v>5.05</v>
      </c>
      <c r="I131" s="120">
        <v>5.05</v>
      </c>
      <c r="J131" s="107">
        <v>5.89</v>
      </c>
      <c r="K131" s="107">
        <v>16.52</v>
      </c>
      <c r="L131" s="107">
        <v>16.45</v>
      </c>
      <c r="M131" s="107">
        <v>19.190000000000001</v>
      </c>
    </row>
    <row r="132" spans="1:13" ht="16.5" hidden="1" customHeight="1">
      <c r="A132" s="106" t="s">
        <v>415</v>
      </c>
      <c r="B132" s="107" t="s">
        <v>1994</v>
      </c>
      <c r="C132" s="108" t="s">
        <v>86</v>
      </c>
      <c r="D132" s="107" t="s">
        <v>309</v>
      </c>
      <c r="E132" s="107" t="s">
        <v>45</v>
      </c>
      <c r="F132" s="108" t="s">
        <v>103</v>
      </c>
      <c r="G132" s="107">
        <v>1.0840000000000001</v>
      </c>
      <c r="H132" s="107">
        <v>7.57</v>
      </c>
      <c r="I132" s="120">
        <v>7.57</v>
      </c>
      <c r="J132" s="107">
        <v>8.82</v>
      </c>
      <c r="K132" s="107">
        <v>16.52</v>
      </c>
      <c r="L132" s="107">
        <v>8.2100000000000009</v>
      </c>
      <c r="M132" s="107">
        <v>9.56</v>
      </c>
    </row>
    <row r="133" spans="1:13" ht="16.5" hidden="1" customHeight="1">
      <c r="A133" s="106" t="s">
        <v>418</v>
      </c>
      <c r="B133" s="107" t="s">
        <v>3670</v>
      </c>
      <c r="C133" s="108" t="s">
        <v>86</v>
      </c>
      <c r="D133" s="107" t="s">
        <v>3671</v>
      </c>
      <c r="E133" s="107" t="s">
        <v>45</v>
      </c>
      <c r="F133" s="108" t="s">
        <v>103</v>
      </c>
      <c r="G133" s="107">
        <v>1.6727000000000001</v>
      </c>
      <c r="H133" s="107">
        <v>9.3699999999999992</v>
      </c>
      <c r="I133" s="120">
        <v>9.3699999999999992</v>
      </c>
      <c r="J133" s="107">
        <v>9.3699999999999992</v>
      </c>
      <c r="K133" s="107">
        <v>0</v>
      </c>
      <c r="L133" s="107">
        <v>15.67</v>
      </c>
      <c r="M133" s="107">
        <v>15.67</v>
      </c>
    </row>
    <row r="134" spans="1:13" ht="16.5" hidden="1" customHeight="1">
      <c r="A134" s="106" t="s">
        <v>420</v>
      </c>
      <c r="B134" s="107" t="s">
        <v>902</v>
      </c>
      <c r="C134" s="108" t="s">
        <v>86</v>
      </c>
      <c r="D134" s="107" t="s">
        <v>903</v>
      </c>
      <c r="E134" s="107" t="s">
        <v>45</v>
      </c>
      <c r="F134" s="108" t="s">
        <v>103</v>
      </c>
      <c r="G134" s="107">
        <v>0.88</v>
      </c>
      <c r="H134" s="107">
        <v>13.99</v>
      </c>
      <c r="I134" s="120">
        <v>13.99</v>
      </c>
      <c r="J134" s="107">
        <v>16.300999999999998</v>
      </c>
      <c r="K134" s="107">
        <v>16.52</v>
      </c>
      <c r="L134" s="107">
        <v>12.31</v>
      </c>
      <c r="M134" s="107">
        <v>14.34</v>
      </c>
    </row>
    <row r="135" spans="1:13" ht="16.5" hidden="1" customHeight="1">
      <c r="A135" s="106" t="s">
        <v>421</v>
      </c>
      <c r="B135" s="107" t="s">
        <v>1421</v>
      </c>
      <c r="C135" s="108" t="s">
        <v>86</v>
      </c>
      <c r="D135" s="107" t="s">
        <v>1422</v>
      </c>
      <c r="E135" s="107" t="s">
        <v>45</v>
      </c>
      <c r="F135" s="108" t="s">
        <v>103</v>
      </c>
      <c r="G135" s="107">
        <v>7.3</v>
      </c>
      <c r="H135" s="107">
        <v>7.75</v>
      </c>
      <c r="I135" s="120">
        <v>7.75</v>
      </c>
      <c r="J135" s="107">
        <v>7.75</v>
      </c>
      <c r="K135" s="107">
        <v>0</v>
      </c>
      <c r="L135" s="107">
        <v>56.58</v>
      </c>
      <c r="M135" s="107">
        <v>56.58</v>
      </c>
    </row>
    <row r="136" spans="1:13" ht="16.5" hidden="1" customHeight="1">
      <c r="A136" s="106" t="s">
        <v>424</v>
      </c>
      <c r="B136" s="107" t="s">
        <v>1421</v>
      </c>
      <c r="C136" s="108" t="s">
        <v>86</v>
      </c>
      <c r="D136" s="107" t="s">
        <v>1422</v>
      </c>
      <c r="E136" s="107" t="s">
        <v>45</v>
      </c>
      <c r="F136" s="108" t="s">
        <v>103</v>
      </c>
      <c r="G136" s="107">
        <v>0.01</v>
      </c>
      <c r="H136" s="107">
        <v>7.75</v>
      </c>
      <c r="I136" s="120">
        <v>7.75</v>
      </c>
      <c r="J136" s="107">
        <v>7.75</v>
      </c>
      <c r="K136" s="107">
        <v>0</v>
      </c>
      <c r="L136" s="107">
        <v>0.08</v>
      </c>
      <c r="M136" s="107">
        <v>0.08</v>
      </c>
    </row>
    <row r="137" spans="1:13" ht="16.5" hidden="1" customHeight="1">
      <c r="A137" s="106" t="s">
        <v>426</v>
      </c>
      <c r="B137" s="107" t="s">
        <v>1423</v>
      </c>
      <c r="C137" s="108" t="s">
        <v>86</v>
      </c>
      <c r="D137" s="107" t="s">
        <v>1424</v>
      </c>
      <c r="E137" s="107" t="s">
        <v>45</v>
      </c>
      <c r="F137" s="108" t="s">
        <v>103</v>
      </c>
      <c r="G137" s="107">
        <v>0.03</v>
      </c>
      <c r="H137" s="107">
        <v>7.17</v>
      </c>
      <c r="I137" s="120">
        <v>7.17</v>
      </c>
      <c r="J137" s="107">
        <v>7.17</v>
      </c>
      <c r="K137" s="107">
        <v>0</v>
      </c>
      <c r="L137" s="107">
        <v>0.22</v>
      </c>
      <c r="M137" s="107">
        <v>0.22</v>
      </c>
    </row>
    <row r="138" spans="1:13" ht="16.5" hidden="1" customHeight="1">
      <c r="A138" s="106" t="s">
        <v>429</v>
      </c>
      <c r="B138" s="107" t="s">
        <v>261</v>
      </c>
      <c r="C138" s="108" t="s">
        <v>86</v>
      </c>
      <c r="D138" s="107" t="s">
        <v>262</v>
      </c>
      <c r="E138" s="107" t="s">
        <v>45</v>
      </c>
      <c r="F138" s="108" t="s">
        <v>103</v>
      </c>
      <c r="G138" s="107">
        <v>365.6309</v>
      </c>
      <c r="H138" s="107">
        <v>22.22</v>
      </c>
      <c r="I138" s="120">
        <v>22.22</v>
      </c>
      <c r="J138" s="107">
        <v>25.89</v>
      </c>
      <c r="K138" s="107">
        <v>16.52</v>
      </c>
      <c r="L138" s="107">
        <v>8124.32</v>
      </c>
      <c r="M138" s="107">
        <v>9466.18</v>
      </c>
    </row>
    <row r="139" spans="1:13" ht="16.5" hidden="1" customHeight="1">
      <c r="A139" s="106" t="s">
        <v>434</v>
      </c>
      <c r="B139" s="131" t="s">
        <v>3672</v>
      </c>
      <c r="C139" s="132" t="s">
        <v>355</v>
      </c>
      <c r="D139" s="131" t="s">
        <v>3673</v>
      </c>
      <c r="E139" s="131" t="s">
        <v>45</v>
      </c>
      <c r="F139" s="132" t="s">
        <v>103</v>
      </c>
      <c r="G139" s="131">
        <v>110.2517</v>
      </c>
      <c r="H139" s="131">
        <v>16.86</v>
      </c>
      <c r="I139" s="133">
        <v>16.86</v>
      </c>
      <c r="J139" s="131">
        <v>19.05</v>
      </c>
      <c r="K139" s="131">
        <v>16.52</v>
      </c>
      <c r="L139" s="131">
        <v>1858.84</v>
      </c>
      <c r="M139" s="131">
        <v>2100.29</v>
      </c>
    </row>
    <row r="140" spans="1:13" ht="16.5" hidden="1" customHeight="1">
      <c r="A140" s="106" t="s">
        <v>438</v>
      </c>
      <c r="B140" s="131" t="s">
        <v>3674</v>
      </c>
      <c r="C140" s="132" t="s">
        <v>355</v>
      </c>
      <c r="D140" s="131" t="s">
        <v>3675</v>
      </c>
      <c r="E140" s="131" t="s">
        <v>45</v>
      </c>
      <c r="F140" s="132" t="s">
        <v>103</v>
      </c>
      <c r="G140" s="131">
        <v>39.300199999999997</v>
      </c>
      <c r="H140" s="131">
        <v>16.399999999999999</v>
      </c>
      <c r="I140" s="133">
        <v>16.399999999999999</v>
      </c>
      <c r="J140" s="131">
        <v>18.53</v>
      </c>
      <c r="K140" s="131">
        <v>16.52</v>
      </c>
      <c r="L140" s="131">
        <v>644.52</v>
      </c>
      <c r="M140" s="131">
        <v>728.23</v>
      </c>
    </row>
    <row r="141" spans="1:13" ht="16.5" hidden="1" customHeight="1">
      <c r="A141" s="106" t="s">
        <v>441</v>
      </c>
      <c r="B141" s="107" t="s">
        <v>3676</v>
      </c>
      <c r="C141" s="108" t="s">
        <v>86</v>
      </c>
      <c r="D141" s="107" t="s">
        <v>3677</v>
      </c>
      <c r="E141" s="107" t="s">
        <v>45</v>
      </c>
      <c r="F141" s="108" t="s">
        <v>103</v>
      </c>
      <c r="G141" s="107">
        <v>0.74</v>
      </c>
      <c r="H141" s="107">
        <v>6.45</v>
      </c>
      <c r="I141" s="120">
        <v>6.45</v>
      </c>
      <c r="J141" s="107">
        <v>6.45</v>
      </c>
      <c r="K141" s="107">
        <v>0</v>
      </c>
      <c r="L141" s="107">
        <v>4.7699999999999996</v>
      </c>
      <c r="M141" s="107">
        <v>4.7699999999999996</v>
      </c>
    </row>
    <row r="142" spans="1:13" ht="16.5" hidden="1" customHeight="1">
      <c r="A142" s="106" t="s">
        <v>445</v>
      </c>
      <c r="B142" s="107" t="s">
        <v>2009</v>
      </c>
      <c r="C142" s="108" t="s">
        <v>86</v>
      </c>
      <c r="D142" s="107" t="s">
        <v>2010</v>
      </c>
      <c r="E142" s="107" t="s">
        <v>1681</v>
      </c>
      <c r="F142" s="108" t="s">
        <v>103</v>
      </c>
      <c r="G142" s="107">
        <v>0.73799999999999999</v>
      </c>
      <c r="H142" s="107">
        <v>1.89</v>
      </c>
      <c r="I142" s="120">
        <v>1.89</v>
      </c>
      <c r="J142" s="107">
        <v>2.2000000000000002</v>
      </c>
      <c r="K142" s="107">
        <v>16.52</v>
      </c>
      <c r="L142" s="107">
        <v>1.39</v>
      </c>
      <c r="M142" s="107">
        <v>1.62</v>
      </c>
    </row>
    <row r="143" spans="1:13" ht="16.5" hidden="1" customHeight="1">
      <c r="A143" s="111" t="s">
        <v>448</v>
      </c>
      <c r="B143" s="118" t="s">
        <v>1427</v>
      </c>
      <c r="C143" s="119" t="s">
        <v>86</v>
      </c>
      <c r="D143" s="118" t="s">
        <v>1428</v>
      </c>
      <c r="E143" s="118" t="s">
        <v>45</v>
      </c>
      <c r="F143" s="119" t="s">
        <v>103</v>
      </c>
      <c r="G143" s="118">
        <v>6.8</v>
      </c>
      <c r="H143" s="118">
        <v>10.26</v>
      </c>
      <c r="I143" s="124">
        <v>10.26</v>
      </c>
      <c r="J143" s="118">
        <v>11.95</v>
      </c>
      <c r="K143" s="118">
        <v>16.52</v>
      </c>
      <c r="L143" s="118">
        <v>69.77</v>
      </c>
      <c r="M143" s="118">
        <v>81.260000000000005</v>
      </c>
    </row>
    <row r="144" spans="1:13" ht="16.5" hidden="1" customHeight="1">
      <c r="A144" s="111" t="s">
        <v>451</v>
      </c>
      <c r="B144" s="118" t="s">
        <v>1427</v>
      </c>
      <c r="C144" s="119" t="s">
        <v>86</v>
      </c>
      <c r="D144" s="118" t="s">
        <v>1428</v>
      </c>
      <c r="E144" s="118" t="s">
        <v>45</v>
      </c>
      <c r="F144" s="119" t="s">
        <v>103</v>
      </c>
      <c r="G144" s="118">
        <v>3.8075999999999999</v>
      </c>
      <c r="H144" s="118">
        <v>10.26</v>
      </c>
      <c r="I144" s="124">
        <v>10.26</v>
      </c>
      <c r="J144" s="118">
        <v>10.26</v>
      </c>
      <c r="K144" s="118">
        <v>0</v>
      </c>
      <c r="L144" s="118">
        <v>39.07</v>
      </c>
      <c r="M144" s="118">
        <v>39.07</v>
      </c>
    </row>
    <row r="145" spans="1:13" ht="16.5" hidden="1" customHeight="1">
      <c r="A145" s="106" t="s">
        <v>455</v>
      </c>
      <c r="B145" s="116" t="s">
        <v>3678</v>
      </c>
      <c r="C145" s="117" t="s">
        <v>355</v>
      </c>
      <c r="D145" s="116" t="s">
        <v>3679</v>
      </c>
      <c r="E145" s="116" t="s">
        <v>3669</v>
      </c>
      <c r="F145" s="117" t="s">
        <v>103</v>
      </c>
      <c r="G145" s="116">
        <v>2.0760000000000001</v>
      </c>
      <c r="H145" s="116">
        <v>5.58</v>
      </c>
      <c r="I145" s="123">
        <v>5.58</v>
      </c>
      <c r="J145" s="116">
        <v>6.5</v>
      </c>
      <c r="K145" s="116">
        <v>16.52</v>
      </c>
      <c r="L145" s="116">
        <v>11.58</v>
      </c>
      <c r="M145" s="116">
        <v>13.49</v>
      </c>
    </row>
    <row r="146" spans="1:13" ht="16.5" hidden="1" customHeight="1">
      <c r="A146" s="106" t="s">
        <v>459</v>
      </c>
      <c r="B146" s="109" t="s">
        <v>1431</v>
      </c>
      <c r="C146" s="110" t="s">
        <v>86</v>
      </c>
      <c r="D146" s="109" t="s">
        <v>265</v>
      </c>
      <c r="E146" s="109" t="s">
        <v>1432</v>
      </c>
      <c r="F146" s="110" t="s">
        <v>103</v>
      </c>
      <c r="G146" s="109">
        <v>3.65</v>
      </c>
      <c r="H146" s="109">
        <v>16.13</v>
      </c>
      <c r="I146" s="121">
        <v>20</v>
      </c>
      <c r="J146" s="109">
        <v>20</v>
      </c>
      <c r="K146" s="109">
        <v>0</v>
      </c>
      <c r="L146" s="109">
        <v>73</v>
      </c>
      <c r="M146" s="109">
        <v>73</v>
      </c>
    </row>
    <row r="147" spans="1:13" ht="16.5" hidden="1" customHeight="1">
      <c r="A147" s="106" t="s">
        <v>463</v>
      </c>
      <c r="B147" s="107" t="s">
        <v>3680</v>
      </c>
      <c r="C147" s="108" t="s">
        <v>86</v>
      </c>
      <c r="D147" s="107" t="s">
        <v>3681</v>
      </c>
      <c r="E147" s="107" t="s">
        <v>45</v>
      </c>
      <c r="F147" s="108" t="s">
        <v>103</v>
      </c>
      <c r="G147" s="107">
        <v>7521.732</v>
      </c>
      <c r="H147" s="107">
        <v>21.46</v>
      </c>
      <c r="I147" s="120">
        <v>21.46</v>
      </c>
      <c r="J147" s="107">
        <v>25.01</v>
      </c>
      <c r="K147" s="107">
        <v>16.52</v>
      </c>
      <c r="L147" s="107">
        <v>161416.37</v>
      </c>
      <c r="M147" s="107">
        <v>188118.52</v>
      </c>
    </row>
    <row r="148" spans="1:13" ht="16.5" hidden="1" customHeight="1">
      <c r="A148" s="106" t="s">
        <v>465</v>
      </c>
      <c r="B148" s="107" t="s">
        <v>1433</v>
      </c>
      <c r="C148" s="108" t="s">
        <v>86</v>
      </c>
      <c r="D148" s="107" t="s">
        <v>1434</v>
      </c>
      <c r="E148" s="107" t="s">
        <v>45</v>
      </c>
      <c r="F148" s="108" t="s">
        <v>103</v>
      </c>
      <c r="G148" s="107">
        <v>1.5369999999999999</v>
      </c>
      <c r="H148" s="107">
        <v>6.2</v>
      </c>
      <c r="I148" s="120">
        <v>6.2</v>
      </c>
      <c r="J148" s="107">
        <v>6.2</v>
      </c>
      <c r="K148" s="107">
        <v>0</v>
      </c>
      <c r="L148" s="107">
        <v>9.5299999999999994</v>
      </c>
      <c r="M148" s="107">
        <v>9.5299999999999994</v>
      </c>
    </row>
    <row r="149" spans="1:13" ht="16.5" hidden="1" customHeight="1">
      <c r="A149" s="106" t="s">
        <v>466</v>
      </c>
      <c r="B149" s="107" t="s">
        <v>3682</v>
      </c>
      <c r="C149" s="108" t="s">
        <v>86</v>
      </c>
      <c r="D149" s="107" t="s">
        <v>3683</v>
      </c>
      <c r="E149" s="107" t="s">
        <v>45</v>
      </c>
      <c r="F149" s="108" t="s">
        <v>103</v>
      </c>
      <c r="G149" s="107">
        <v>96.604200000000006</v>
      </c>
      <c r="H149" s="107">
        <v>13</v>
      </c>
      <c r="I149" s="120">
        <v>13</v>
      </c>
      <c r="J149" s="107">
        <v>15.15</v>
      </c>
      <c r="K149" s="107">
        <v>16.52</v>
      </c>
      <c r="L149" s="107">
        <v>1255.8499999999999</v>
      </c>
      <c r="M149" s="107">
        <v>1463.55</v>
      </c>
    </row>
    <row r="150" spans="1:13" ht="16.5" hidden="1" customHeight="1">
      <c r="A150" s="106" t="s">
        <v>467</v>
      </c>
      <c r="B150" s="107" t="s">
        <v>927</v>
      </c>
      <c r="C150" s="108" t="s">
        <v>86</v>
      </c>
      <c r="D150" s="107" t="s">
        <v>928</v>
      </c>
      <c r="E150" s="107" t="s">
        <v>45</v>
      </c>
      <c r="F150" s="108" t="s">
        <v>103</v>
      </c>
      <c r="G150" s="107">
        <v>63.595700000000001</v>
      </c>
      <c r="H150" s="107">
        <v>16.96</v>
      </c>
      <c r="I150" s="120">
        <v>16.96</v>
      </c>
      <c r="J150" s="107">
        <v>19.760000000000002</v>
      </c>
      <c r="K150" s="107">
        <v>16.52</v>
      </c>
      <c r="L150" s="107">
        <v>1078.58</v>
      </c>
      <c r="M150" s="107">
        <v>1256.6500000000001</v>
      </c>
    </row>
    <row r="151" spans="1:13" ht="16.5" hidden="1" customHeight="1">
      <c r="A151" s="106" t="s">
        <v>468</v>
      </c>
      <c r="B151" s="107" t="s">
        <v>3684</v>
      </c>
      <c r="C151" s="108" t="s">
        <v>86</v>
      </c>
      <c r="D151" s="107" t="s">
        <v>3685</v>
      </c>
      <c r="E151" s="107" t="s">
        <v>45</v>
      </c>
      <c r="F151" s="108" t="s">
        <v>103</v>
      </c>
      <c r="G151" s="107">
        <v>0.33700000000000002</v>
      </c>
      <c r="H151" s="107">
        <v>11.89</v>
      </c>
      <c r="I151" s="120">
        <v>11.89</v>
      </c>
      <c r="J151" s="107">
        <v>13.85</v>
      </c>
      <c r="K151" s="107">
        <v>16.52</v>
      </c>
      <c r="L151" s="107">
        <v>4.01</v>
      </c>
      <c r="M151" s="107">
        <v>4.67</v>
      </c>
    </row>
    <row r="152" spans="1:13" ht="16.5" hidden="1" customHeight="1">
      <c r="A152" s="106" t="s">
        <v>469</v>
      </c>
      <c r="B152" s="109" t="s">
        <v>3686</v>
      </c>
      <c r="C152" s="110" t="s">
        <v>86</v>
      </c>
      <c r="D152" s="109" t="s">
        <v>3687</v>
      </c>
      <c r="E152" s="109" t="s">
        <v>3688</v>
      </c>
      <c r="F152" s="110" t="s">
        <v>103</v>
      </c>
      <c r="G152" s="109">
        <v>1253.7645</v>
      </c>
      <c r="H152" s="109">
        <v>26.5</v>
      </c>
      <c r="I152" s="130">
        <v>23.83</v>
      </c>
      <c r="J152" s="109">
        <v>26.93</v>
      </c>
      <c r="K152" s="109">
        <v>13</v>
      </c>
      <c r="L152" s="109">
        <v>29877.21</v>
      </c>
      <c r="M152" s="109">
        <v>33763.879999999997</v>
      </c>
    </row>
    <row r="153" spans="1:13" ht="16.5" hidden="1" customHeight="1">
      <c r="A153" s="106" t="s">
        <v>470</v>
      </c>
      <c r="B153" s="107" t="s">
        <v>3689</v>
      </c>
      <c r="C153" s="108" t="s">
        <v>86</v>
      </c>
      <c r="D153" s="107" t="s">
        <v>3690</v>
      </c>
      <c r="E153" s="107" t="s">
        <v>45</v>
      </c>
      <c r="F153" s="108" t="s">
        <v>103</v>
      </c>
      <c r="G153" s="107">
        <v>48.302100000000003</v>
      </c>
      <c r="H153" s="107">
        <v>38.619999999999997</v>
      </c>
      <c r="I153" s="120">
        <v>38.619999999999997</v>
      </c>
      <c r="J153" s="107">
        <v>45</v>
      </c>
      <c r="K153" s="107">
        <v>16.52</v>
      </c>
      <c r="L153" s="107">
        <v>1865.43</v>
      </c>
      <c r="M153" s="107">
        <v>2173.59</v>
      </c>
    </row>
    <row r="154" spans="1:13" ht="16.5" hidden="1" customHeight="1">
      <c r="A154" s="106" t="s">
        <v>471</v>
      </c>
      <c r="B154" s="107" t="s">
        <v>267</v>
      </c>
      <c r="C154" s="108" t="s">
        <v>86</v>
      </c>
      <c r="D154" s="107" t="s">
        <v>268</v>
      </c>
      <c r="E154" s="107" t="s">
        <v>269</v>
      </c>
      <c r="F154" s="108" t="s">
        <v>103</v>
      </c>
      <c r="G154" s="107">
        <v>896.78399999999999</v>
      </c>
      <c r="H154" s="107">
        <v>1.7</v>
      </c>
      <c r="I154" s="120">
        <v>1.7</v>
      </c>
      <c r="J154" s="107">
        <v>1.9810000000000001</v>
      </c>
      <c r="K154" s="107">
        <v>16.52</v>
      </c>
      <c r="L154" s="107">
        <v>1524.53</v>
      </c>
      <c r="M154" s="107">
        <v>1776.53</v>
      </c>
    </row>
    <row r="155" spans="1:13" ht="16.5" hidden="1" customHeight="1">
      <c r="A155" s="106" t="s">
        <v>472</v>
      </c>
      <c r="B155" s="131" t="s">
        <v>3691</v>
      </c>
      <c r="C155" s="132" t="s">
        <v>355</v>
      </c>
      <c r="D155" s="131" t="s">
        <v>3692</v>
      </c>
      <c r="E155" s="131" t="s">
        <v>45</v>
      </c>
      <c r="F155" s="132" t="s">
        <v>127</v>
      </c>
      <c r="G155" s="131">
        <v>329.7</v>
      </c>
      <c r="H155" s="131">
        <v>2.42</v>
      </c>
      <c r="I155" s="133">
        <v>2.42</v>
      </c>
      <c r="J155" s="131">
        <v>2.73</v>
      </c>
      <c r="K155" s="131">
        <v>16.52</v>
      </c>
      <c r="L155" s="131">
        <v>797.87</v>
      </c>
      <c r="M155" s="131">
        <v>900.08</v>
      </c>
    </row>
    <row r="156" spans="1:13" ht="16.5" hidden="1" customHeight="1">
      <c r="A156" s="111" t="s">
        <v>473</v>
      </c>
      <c r="B156" s="118" t="s">
        <v>3693</v>
      </c>
      <c r="C156" s="119" t="s">
        <v>86</v>
      </c>
      <c r="D156" s="118" t="s">
        <v>3694</v>
      </c>
      <c r="E156" s="118" t="s">
        <v>45</v>
      </c>
      <c r="F156" s="119" t="s">
        <v>103</v>
      </c>
      <c r="G156" s="118">
        <v>125.5352</v>
      </c>
      <c r="H156" s="118">
        <v>2.1</v>
      </c>
      <c r="I156" s="124">
        <v>2.1</v>
      </c>
      <c r="J156" s="118">
        <v>2.4500000000000002</v>
      </c>
      <c r="K156" s="118">
        <v>16.52</v>
      </c>
      <c r="L156" s="118">
        <v>263.62</v>
      </c>
      <c r="M156" s="118">
        <v>307.56</v>
      </c>
    </row>
    <row r="157" spans="1:13" ht="16.5" hidden="1" customHeight="1">
      <c r="A157" s="111" t="s">
        <v>474</v>
      </c>
      <c r="B157" s="118" t="s">
        <v>3693</v>
      </c>
      <c r="C157" s="119" t="s">
        <v>86</v>
      </c>
      <c r="D157" s="118" t="s">
        <v>3694</v>
      </c>
      <c r="E157" s="118" t="s">
        <v>45</v>
      </c>
      <c r="F157" s="119" t="s">
        <v>103</v>
      </c>
      <c r="G157" s="118">
        <v>4.6280999999999999</v>
      </c>
      <c r="H157" s="118">
        <v>2.1</v>
      </c>
      <c r="I157" s="124">
        <v>2.1</v>
      </c>
      <c r="J157" s="118">
        <v>2.1</v>
      </c>
      <c r="K157" s="118">
        <v>0</v>
      </c>
      <c r="L157" s="118">
        <v>9.7200000000000006</v>
      </c>
      <c r="M157" s="118">
        <v>9.7200000000000006</v>
      </c>
    </row>
    <row r="158" spans="1:13" ht="16.5" hidden="1" customHeight="1">
      <c r="A158" s="106" t="s">
        <v>475</v>
      </c>
      <c r="B158" s="107" t="s">
        <v>3695</v>
      </c>
      <c r="C158" s="108" t="s">
        <v>86</v>
      </c>
      <c r="D158" s="107" t="s">
        <v>3696</v>
      </c>
      <c r="E158" s="107" t="s">
        <v>45</v>
      </c>
      <c r="F158" s="108" t="s">
        <v>103</v>
      </c>
      <c r="G158" s="107">
        <v>117.2034</v>
      </c>
      <c r="H158" s="107">
        <v>3.2</v>
      </c>
      <c r="I158" s="120">
        <v>3.2</v>
      </c>
      <c r="J158" s="107">
        <v>3.73</v>
      </c>
      <c r="K158" s="107">
        <v>16.52</v>
      </c>
      <c r="L158" s="107">
        <v>375.05</v>
      </c>
      <c r="M158" s="107">
        <v>437.17</v>
      </c>
    </row>
    <row r="159" spans="1:13" ht="16.5" hidden="1" customHeight="1">
      <c r="A159" s="106" t="s">
        <v>476</v>
      </c>
      <c r="B159" s="107" t="s">
        <v>3697</v>
      </c>
      <c r="C159" s="108" t="s">
        <v>86</v>
      </c>
      <c r="D159" s="107" t="s">
        <v>3698</v>
      </c>
      <c r="E159" s="107" t="s">
        <v>45</v>
      </c>
      <c r="F159" s="108" t="s">
        <v>103</v>
      </c>
      <c r="G159" s="107">
        <v>46.888300000000001</v>
      </c>
      <c r="H159" s="107">
        <v>0.57999999999999996</v>
      </c>
      <c r="I159" s="120">
        <v>0.57999999999999996</v>
      </c>
      <c r="J159" s="107">
        <v>0.68</v>
      </c>
      <c r="K159" s="107">
        <v>16.52</v>
      </c>
      <c r="L159" s="107">
        <v>27.2</v>
      </c>
      <c r="M159" s="107">
        <v>31.88</v>
      </c>
    </row>
    <row r="160" spans="1:13" ht="16.5" hidden="1" customHeight="1">
      <c r="A160" s="111" t="s">
        <v>477</v>
      </c>
      <c r="B160" s="118" t="s">
        <v>2017</v>
      </c>
      <c r="C160" s="119" t="s">
        <v>86</v>
      </c>
      <c r="D160" s="118" t="s">
        <v>1968</v>
      </c>
      <c r="E160" s="118" t="s">
        <v>45</v>
      </c>
      <c r="F160" s="119" t="s">
        <v>103</v>
      </c>
      <c r="G160" s="118">
        <v>1.5799000000000001</v>
      </c>
      <c r="H160" s="118">
        <v>13.07</v>
      </c>
      <c r="I160" s="124">
        <v>13.07</v>
      </c>
      <c r="J160" s="118">
        <v>15.23</v>
      </c>
      <c r="K160" s="118">
        <v>16.52</v>
      </c>
      <c r="L160" s="118">
        <v>20.65</v>
      </c>
      <c r="M160" s="118">
        <v>24.06</v>
      </c>
    </row>
    <row r="161" spans="1:13" ht="16.5" hidden="1" customHeight="1">
      <c r="A161" s="111" t="s">
        <v>478</v>
      </c>
      <c r="B161" s="118" t="s">
        <v>2017</v>
      </c>
      <c r="C161" s="119" t="s">
        <v>86</v>
      </c>
      <c r="D161" s="118" t="s">
        <v>1968</v>
      </c>
      <c r="E161" s="118" t="s">
        <v>45</v>
      </c>
      <c r="F161" s="119" t="s">
        <v>103</v>
      </c>
      <c r="G161" s="118">
        <v>0.3</v>
      </c>
      <c r="H161" s="118">
        <v>13.07</v>
      </c>
      <c r="I161" s="124">
        <v>13.07</v>
      </c>
      <c r="J161" s="118">
        <v>15.228999999999999</v>
      </c>
      <c r="K161" s="118">
        <v>16.52</v>
      </c>
      <c r="L161" s="118">
        <v>3.92</v>
      </c>
      <c r="M161" s="118">
        <v>4.57</v>
      </c>
    </row>
    <row r="162" spans="1:13" ht="16.5" hidden="1" customHeight="1">
      <c r="A162" s="106" t="s">
        <v>479</v>
      </c>
      <c r="B162" s="107" t="s">
        <v>280</v>
      </c>
      <c r="C162" s="108" t="s">
        <v>86</v>
      </c>
      <c r="D162" s="107" t="s">
        <v>281</v>
      </c>
      <c r="E162" s="107" t="s">
        <v>45</v>
      </c>
      <c r="F162" s="108" t="s">
        <v>103</v>
      </c>
      <c r="G162" s="107">
        <v>8.7513000000000005</v>
      </c>
      <c r="H162" s="107">
        <v>8.84</v>
      </c>
      <c r="I162" s="120">
        <v>8.84</v>
      </c>
      <c r="J162" s="107">
        <v>10.3</v>
      </c>
      <c r="K162" s="107">
        <v>16.52</v>
      </c>
      <c r="L162" s="107">
        <v>77.36</v>
      </c>
      <c r="M162" s="107">
        <v>90.14</v>
      </c>
    </row>
    <row r="163" spans="1:13" ht="16.5" hidden="1" customHeight="1">
      <c r="A163" s="106" t="s">
        <v>480</v>
      </c>
      <c r="B163" s="109" t="s">
        <v>3699</v>
      </c>
      <c r="C163" s="110" t="s">
        <v>86</v>
      </c>
      <c r="D163" s="109" t="s">
        <v>644</v>
      </c>
      <c r="E163" s="109" t="s">
        <v>45</v>
      </c>
      <c r="F163" s="110" t="s">
        <v>9</v>
      </c>
      <c r="G163" s="109">
        <v>2.5999999999999999E-3</v>
      </c>
      <c r="H163" s="109">
        <v>5650</v>
      </c>
      <c r="I163" s="121">
        <v>6168</v>
      </c>
      <c r="J163" s="109">
        <v>7186.9539999999997</v>
      </c>
      <c r="K163" s="109">
        <v>16.52</v>
      </c>
      <c r="L163" s="109">
        <v>16.04</v>
      </c>
      <c r="M163" s="109">
        <v>18.690000000000001</v>
      </c>
    </row>
    <row r="164" spans="1:13" ht="16.5" hidden="1" customHeight="1">
      <c r="A164" s="106" t="s">
        <v>482</v>
      </c>
      <c r="B164" s="107" t="s">
        <v>951</v>
      </c>
      <c r="C164" s="108" t="s">
        <v>86</v>
      </c>
      <c r="D164" s="107" t="s">
        <v>952</v>
      </c>
      <c r="E164" s="107" t="s">
        <v>45</v>
      </c>
      <c r="F164" s="108" t="s">
        <v>103</v>
      </c>
      <c r="G164" s="107">
        <v>11.9107</v>
      </c>
      <c r="H164" s="107">
        <v>14.94</v>
      </c>
      <c r="I164" s="120">
        <v>14.94</v>
      </c>
      <c r="J164" s="107">
        <v>17.41</v>
      </c>
      <c r="K164" s="107">
        <v>16.52</v>
      </c>
      <c r="L164" s="107">
        <v>177.95</v>
      </c>
      <c r="M164" s="107">
        <v>207.37</v>
      </c>
    </row>
    <row r="165" spans="1:13" ht="16.5" hidden="1" customHeight="1">
      <c r="A165" s="106" t="s">
        <v>485</v>
      </c>
      <c r="B165" s="107" t="s">
        <v>2035</v>
      </c>
      <c r="C165" s="108" t="s">
        <v>86</v>
      </c>
      <c r="D165" s="107" t="s">
        <v>1975</v>
      </c>
      <c r="E165" s="107" t="s">
        <v>45</v>
      </c>
      <c r="F165" s="108" t="s">
        <v>103</v>
      </c>
      <c r="G165" s="107">
        <v>20.546900000000001</v>
      </c>
      <c r="H165" s="107">
        <v>4.29</v>
      </c>
      <c r="I165" s="120">
        <v>4.29</v>
      </c>
      <c r="J165" s="107">
        <v>5</v>
      </c>
      <c r="K165" s="107">
        <v>16.52</v>
      </c>
      <c r="L165" s="107">
        <v>88.15</v>
      </c>
      <c r="M165" s="107">
        <v>102.73</v>
      </c>
    </row>
    <row r="166" spans="1:13" ht="16.5" hidden="1" customHeight="1">
      <c r="A166" s="106" t="s">
        <v>487</v>
      </c>
      <c r="B166" s="109" t="s">
        <v>283</v>
      </c>
      <c r="C166" s="110" t="s">
        <v>86</v>
      </c>
      <c r="D166" s="109" t="s">
        <v>284</v>
      </c>
      <c r="E166" s="109" t="s">
        <v>98</v>
      </c>
      <c r="F166" s="110" t="s">
        <v>103</v>
      </c>
      <c r="G166" s="109">
        <v>17.9482</v>
      </c>
      <c r="H166" s="109">
        <v>6.38</v>
      </c>
      <c r="I166" s="121">
        <v>7.57</v>
      </c>
      <c r="J166" s="109">
        <v>7.57</v>
      </c>
      <c r="K166" s="109">
        <v>0</v>
      </c>
      <c r="L166" s="109">
        <v>135.87</v>
      </c>
      <c r="M166" s="109">
        <v>135.87</v>
      </c>
    </row>
    <row r="167" spans="1:13" ht="16.5" hidden="1" customHeight="1">
      <c r="A167" s="106" t="s">
        <v>489</v>
      </c>
      <c r="B167" s="109" t="s">
        <v>283</v>
      </c>
      <c r="C167" s="110" t="s">
        <v>86</v>
      </c>
      <c r="D167" s="109" t="s">
        <v>284</v>
      </c>
      <c r="E167" s="109" t="s">
        <v>98</v>
      </c>
      <c r="F167" s="110" t="s">
        <v>103</v>
      </c>
      <c r="G167" s="109">
        <v>3.72</v>
      </c>
      <c r="H167" s="109">
        <v>6.38</v>
      </c>
      <c r="I167" s="121">
        <v>7.57</v>
      </c>
      <c r="J167" s="109">
        <v>7.57</v>
      </c>
      <c r="K167" s="109">
        <v>0</v>
      </c>
      <c r="L167" s="109">
        <v>28.16</v>
      </c>
      <c r="M167" s="109">
        <v>28.16</v>
      </c>
    </row>
    <row r="168" spans="1:13" ht="16.5" hidden="1" customHeight="1">
      <c r="A168" s="106" t="s">
        <v>491</v>
      </c>
      <c r="B168" s="107" t="s">
        <v>1440</v>
      </c>
      <c r="C168" s="108" t="s">
        <v>86</v>
      </c>
      <c r="D168" s="107" t="s">
        <v>1441</v>
      </c>
      <c r="E168" s="107" t="s">
        <v>45</v>
      </c>
      <c r="F168" s="108" t="s">
        <v>103</v>
      </c>
      <c r="G168" s="107">
        <v>1.4431</v>
      </c>
      <c r="H168" s="107">
        <v>3.94</v>
      </c>
      <c r="I168" s="120">
        <v>3.94</v>
      </c>
      <c r="J168" s="107">
        <v>3.94</v>
      </c>
      <c r="K168" s="107">
        <v>0</v>
      </c>
      <c r="L168" s="107">
        <v>5.69</v>
      </c>
      <c r="M168" s="107">
        <v>5.69</v>
      </c>
    </row>
    <row r="169" spans="1:13" ht="16.5" hidden="1" customHeight="1">
      <c r="A169" s="106" t="s">
        <v>493</v>
      </c>
      <c r="B169" s="107" t="s">
        <v>1442</v>
      </c>
      <c r="C169" s="108" t="s">
        <v>86</v>
      </c>
      <c r="D169" s="107" t="s">
        <v>1443</v>
      </c>
      <c r="E169" s="107" t="s">
        <v>45</v>
      </c>
      <c r="F169" s="108" t="s">
        <v>103</v>
      </c>
      <c r="G169" s="107">
        <v>2E-3</v>
      </c>
      <c r="H169" s="107">
        <v>14.45</v>
      </c>
      <c r="I169" s="120">
        <v>14.45</v>
      </c>
      <c r="J169" s="107">
        <v>14.45</v>
      </c>
      <c r="K169" s="107">
        <v>0</v>
      </c>
      <c r="L169" s="107">
        <v>0.03</v>
      </c>
      <c r="M169" s="107">
        <v>0.03</v>
      </c>
    </row>
    <row r="170" spans="1:13" ht="16.5" hidden="1" customHeight="1">
      <c r="A170" s="106" t="s">
        <v>495</v>
      </c>
      <c r="B170" s="107" t="s">
        <v>1442</v>
      </c>
      <c r="C170" s="108" t="s">
        <v>86</v>
      </c>
      <c r="D170" s="107" t="s">
        <v>1443</v>
      </c>
      <c r="E170" s="107" t="s">
        <v>45</v>
      </c>
      <c r="F170" s="108" t="s">
        <v>103</v>
      </c>
      <c r="G170" s="107">
        <v>0.81799999999999995</v>
      </c>
      <c r="H170" s="107">
        <v>14.45</v>
      </c>
      <c r="I170" s="120">
        <v>14.45</v>
      </c>
      <c r="J170" s="107">
        <v>14.45</v>
      </c>
      <c r="K170" s="107">
        <v>0</v>
      </c>
      <c r="L170" s="107">
        <v>11.82</v>
      </c>
      <c r="M170" s="107">
        <v>11.82</v>
      </c>
    </row>
    <row r="171" spans="1:13" ht="16.5" hidden="1" customHeight="1">
      <c r="A171" s="106" t="s">
        <v>497</v>
      </c>
      <c r="B171" s="107" t="s">
        <v>3700</v>
      </c>
      <c r="C171" s="108" t="s">
        <v>86</v>
      </c>
      <c r="D171" s="107" t="s">
        <v>3701</v>
      </c>
      <c r="E171" s="107" t="s">
        <v>45</v>
      </c>
      <c r="F171" s="108" t="s">
        <v>103</v>
      </c>
      <c r="G171" s="107">
        <v>21.74</v>
      </c>
      <c r="H171" s="107">
        <v>34.61</v>
      </c>
      <c r="I171" s="120">
        <v>34.61</v>
      </c>
      <c r="J171" s="107">
        <v>40.33</v>
      </c>
      <c r="K171" s="107">
        <v>16.52</v>
      </c>
      <c r="L171" s="107">
        <v>752.42</v>
      </c>
      <c r="M171" s="107">
        <v>876.77</v>
      </c>
    </row>
    <row r="172" spans="1:13" ht="16.5" hidden="1" customHeight="1">
      <c r="A172" s="106" t="s">
        <v>499</v>
      </c>
      <c r="B172" s="107" t="s">
        <v>957</v>
      </c>
      <c r="C172" s="108" t="s">
        <v>86</v>
      </c>
      <c r="D172" s="107" t="s">
        <v>958</v>
      </c>
      <c r="E172" s="107" t="s">
        <v>45</v>
      </c>
      <c r="F172" s="108" t="s">
        <v>103</v>
      </c>
      <c r="G172" s="107">
        <v>48.0503</v>
      </c>
      <c r="H172" s="107">
        <v>3</v>
      </c>
      <c r="I172" s="120">
        <v>3</v>
      </c>
      <c r="J172" s="107">
        <v>3.5</v>
      </c>
      <c r="K172" s="107">
        <v>16.52</v>
      </c>
      <c r="L172" s="107">
        <v>144.15</v>
      </c>
      <c r="M172" s="107">
        <v>168.18</v>
      </c>
    </row>
    <row r="173" spans="1:13" ht="16.5" hidden="1" customHeight="1">
      <c r="A173" s="106" t="s">
        <v>501</v>
      </c>
      <c r="B173" s="109" t="s">
        <v>290</v>
      </c>
      <c r="C173" s="110" t="s">
        <v>86</v>
      </c>
      <c r="D173" s="109" t="s">
        <v>291</v>
      </c>
      <c r="E173" s="109" t="s">
        <v>45</v>
      </c>
      <c r="F173" s="110" t="s">
        <v>103</v>
      </c>
      <c r="G173" s="109">
        <v>369.26400000000001</v>
      </c>
      <c r="H173" s="109">
        <v>0.98</v>
      </c>
      <c r="I173" s="134">
        <v>1.01</v>
      </c>
      <c r="J173" s="109">
        <v>1.1399999999999999</v>
      </c>
      <c r="K173" s="109">
        <v>16.52</v>
      </c>
      <c r="L173" s="109">
        <v>372.96</v>
      </c>
      <c r="M173" s="109">
        <v>420.96</v>
      </c>
    </row>
    <row r="174" spans="1:13" ht="16.5" hidden="1" customHeight="1">
      <c r="A174" s="106" t="s">
        <v>505</v>
      </c>
      <c r="B174" s="107" t="s">
        <v>968</v>
      </c>
      <c r="C174" s="108" t="s">
        <v>86</v>
      </c>
      <c r="D174" s="107" t="s">
        <v>969</v>
      </c>
      <c r="E174" s="107" t="s">
        <v>45</v>
      </c>
      <c r="F174" s="108" t="s">
        <v>103</v>
      </c>
      <c r="G174" s="107">
        <v>17.982800000000001</v>
      </c>
      <c r="H174" s="107">
        <v>5.59</v>
      </c>
      <c r="I174" s="120">
        <v>5.59</v>
      </c>
      <c r="J174" s="107">
        <v>6.51</v>
      </c>
      <c r="K174" s="107">
        <v>16.52</v>
      </c>
      <c r="L174" s="107">
        <v>100.52</v>
      </c>
      <c r="M174" s="107">
        <v>117.07</v>
      </c>
    </row>
    <row r="175" spans="1:13" ht="16.5" hidden="1" customHeight="1">
      <c r="A175" s="106" t="s">
        <v>508</v>
      </c>
      <c r="B175" s="116" t="s">
        <v>2055</v>
      </c>
      <c r="C175" s="117" t="s">
        <v>355</v>
      </c>
      <c r="D175" s="116" t="s">
        <v>3702</v>
      </c>
      <c r="E175" s="116" t="s">
        <v>45</v>
      </c>
      <c r="F175" s="117" t="s">
        <v>344</v>
      </c>
      <c r="G175" s="116">
        <v>30.45</v>
      </c>
      <c r="H175" s="116">
        <v>215.51</v>
      </c>
      <c r="I175" s="123">
        <v>215.51</v>
      </c>
      <c r="J175" s="116">
        <v>251.11199999999999</v>
      </c>
      <c r="K175" s="116">
        <v>16.52</v>
      </c>
      <c r="L175" s="116">
        <v>6562.28</v>
      </c>
      <c r="M175" s="116">
        <v>7646.36</v>
      </c>
    </row>
    <row r="176" spans="1:13" ht="16.5" hidden="1" customHeight="1">
      <c r="A176" s="106" t="s">
        <v>509</v>
      </c>
      <c r="B176" s="116" t="s">
        <v>2055</v>
      </c>
      <c r="C176" s="117" t="s">
        <v>355</v>
      </c>
      <c r="D176" s="116" t="s">
        <v>3703</v>
      </c>
      <c r="E176" s="116" t="s">
        <v>45</v>
      </c>
      <c r="F176" s="117" t="s">
        <v>344</v>
      </c>
      <c r="G176" s="116">
        <v>530.84500000000003</v>
      </c>
      <c r="H176" s="116">
        <v>192.66</v>
      </c>
      <c r="I176" s="123">
        <v>192.66</v>
      </c>
      <c r="J176" s="116">
        <v>224.49</v>
      </c>
      <c r="K176" s="116">
        <v>16.52</v>
      </c>
      <c r="L176" s="116">
        <v>102272.6</v>
      </c>
      <c r="M176" s="116">
        <v>119169.39</v>
      </c>
    </row>
    <row r="177" spans="1:13" ht="16.5" hidden="1" customHeight="1">
      <c r="A177" s="106" t="s">
        <v>511</v>
      </c>
      <c r="B177" s="116" t="s">
        <v>2055</v>
      </c>
      <c r="C177" s="117" t="s">
        <v>355</v>
      </c>
      <c r="D177" s="116" t="s">
        <v>3704</v>
      </c>
      <c r="E177" s="116" t="s">
        <v>45</v>
      </c>
      <c r="F177" s="117" t="s">
        <v>344</v>
      </c>
      <c r="G177" s="116">
        <v>101.5</v>
      </c>
      <c r="H177" s="116">
        <v>88.84</v>
      </c>
      <c r="I177" s="123">
        <v>88.84</v>
      </c>
      <c r="J177" s="116">
        <v>103.51600000000001</v>
      </c>
      <c r="K177" s="116">
        <v>16.52</v>
      </c>
      <c r="L177" s="116">
        <v>9017.26</v>
      </c>
      <c r="M177" s="116">
        <v>10506.87</v>
      </c>
    </row>
    <row r="178" spans="1:13" ht="16.5" hidden="1" customHeight="1">
      <c r="A178" s="106" t="s">
        <v>512</v>
      </c>
      <c r="B178" s="116" t="s">
        <v>2055</v>
      </c>
      <c r="C178" s="117" t="s">
        <v>355</v>
      </c>
      <c r="D178" s="116" t="s">
        <v>3705</v>
      </c>
      <c r="E178" s="116" t="s">
        <v>45</v>
      </c>
      <c r="F178" s="117" t="s">
        <v>344</v>
      </c>
      <c r="G178" s="116">
        <v>1.1200000000000001</v>
      </c>
      <c r="H178" s="116">
        <v>23.2</v>
      </c>
      <c r="I178" s="123">
        <v>23.2</v>
      </c>
      <c r="J178" s="116">
        <v>27.033000000000001</v>
      </c>
      <c r="K178" s="116">
        <v>16.52</v>
      </c>
      <c r="L178" s="116">
        <v>25.98</v>
      </c>
      <c r="M178" s="116">
        <v>30.28</v>
      </c>
    </row>
    <row r="179" spans="1:13" ht="16.5" hidden="1" customHeight="1">
      <c r="A179" s="106" t="s">
        <v>517</v>
      </c>
      <c r="B179" s="107" t="s">
        <v>2073</v>
      </c>
      <c r="C179" s="108" t="s">
        <v>86</v>
      </c>
      <c r="D179" s="107" t="s">
        <v>2074</v>
      </c>
      <c r="E179" s="107" t="s">
        <v>45</v>
      </c>
      <c r="F179" s="108" t="s">
        <v>103</v>
      </c>
      <c r="G179" s="107">
        <v>17.671900000000001</v>
      </c>
      <c r="H179" s="107">
        <v>9.74</v>
      </c>
      <c r="I179" s="120">
        <v>9.74</v>
      </c>
      <c r="J179" s="107">
        <v>11.35</v>
      </c>
      <c r="K179" s="107">
        <v>16.52</v>
      </c>
      <c r="L179" s="107">
        <v>172.12</v>
      </c>
      <c r="M179" s="107">
        <v>200.58</v>
      </c>
    </row>
    <row r="180" spans="1:13" ht="16.5" hidden="1" customHeight="1">
      <c r="A180" s="106" t="s">
        <v>518</v>
      </c>
      <c r="B180" s="107" t="s">
        <v>1444</v>
      </c>
      <c r="C180" s="108" t="s">
        <v>86</v>
      </c>
      <c r="D180" s="107" t="s">
        <v>1445</v>
      </c>
      <c r="E180" s="107" t="s">
        <v>45</v>
      </c>
      <c r="F180" s="108" t="s">
        <v>103</v>
      </c>
      <c r="G180" s="107">
        <v>0.77710000000000001</v>
      </c>
      <c r="H180" s="107">
        <v>6.33</v>
      </c>
      <c r="I180" s="120">
        <v>6.33</v>
      </c>
      <c r="J180" s="107">
        <v>6.33</v>
      </c>
      <c r="K180" s="107">
        <v>0</v>
      </c>
      <c r="L180" s="107">
        <v>4.92</v>
      </c>
      <c r="M180" s="107">
        <v>4.92</v>
      </c>
    </row>
    <row r="181" spans="1:13" ht="16.5" hidden="1" customHeight="1">
      <c r="A181" s="106" t="s">
        <v>522</v>
      </c>
      <c r="B181" s="107" t="s">
        <v>3706</v>
      </c>
      <c r="C181" s="108" t="s">
        <v>86</v>
      </c>
      <c r="D181" s="107" t="s">
        <v>3707</v>
      </c>
      <c r="E181" s="107" t="s">
        <v>45</v>
      </c>
      <c r="F181" s="108" t="s">
        <v>103</v>
      </c>
      <c r="G181" s="107">
        <v>4660.4795999999997</v>
      </c>
      <c r="H181" s="107">
        <v>11</v>
      </c>
      <c r="I181" s="120">
        <v>11</v>
      </c>
      <c r="J181" s="107">
        <v>12.82</v>
      </c>
      <c r="K181" s="107">
        <v>16.52</v>
      </c>
      <c r="L181" s="107">
        <v>51265.279999999999</v>
      </c>
      <c r="M181" s="107">
        <v>59747.35</v>
      </c>
    </row>
    <row r="182" spans="1:13" ht="16.5" hidden="1" customHeight="1">
      <c r="A182" s="106" t="s">
        <v>523</v>
      </c>
      <c r="B182" s="107" t="s">
        <v>3708</v>
      </c>
      <c r="C182" s="108" t="s">
        <v>86</v>
      </c>
      <c r="D182" s="107" t="s">
        <v>3709</v>
      </c>
      <c r="E182" s="107" t="s">
        <v>45</v>
      </c>
      <c r="F182" s="108" t="s">
        <v>103</v>
      </c>
      <c r="G182" s="107">
        <v>13982.3428</v>
      </c>
      <c r="H182" s="107">
        <v>11</v>
      </c>
      <c r="I182" s="120">
        <v>11</v>
      </c>
      <c r="J182" s="107">
        <v>12.82</v>
      </c>
      <c r="K182" s="107">
        <v>16.52</v>
      </c>
      <c r="L182" s="107">
        <v>153805.76999999999</v>
      </c>
      <c r="M182" s="107">
        <v>179253.63</v>
      </c>
    </row>
    <row r="183" spans="1:13" ht="16.5" hidden="1" customHeight="1">
      <c r="A183" s="106" t="s">
        <v>527</v>
      </c>
      <c r="B183" s="107" t="s">
        <v>3710</v>
      </c>
      <c r="C183" s="108" t="s">
        <v>86</v>
      </c>
      <c r="D183" s="107" t="s">
        <v>3711</v>
      </c>
      <c r="E183" s="107" t="s">
        <v>45</v>
      </c>
      <c r="F183" s="108" t="s">
        <v>103</v>
      </c>
      <c r="G183" s="107">
        <v>344.75080000000003</v>
      </c>
      <c r="H183" s="107">
        <v>10.65</v>
      </c>
      <c r="I183" s="120">
        <v>10.65</v>
      </c>
      <c r="J183" s="107">
        <v>12.41</v>
      </c>
      <c r="K183" s="107">
        <v>16.52</v>
      </c>
      <c r="L183" s="107">
        <v>3671.6</v>
      </c>
      <c r="M183" s="107">
        <v>4278.3599999999997</v>
      </c>
    </row>
    <row r="184" spans="1:13" ht="16.5" hidden="1" customHeight="1">
      <c r="A184" s="106" t="s">
        <v>531</v>
      </c>
      <c r="B184" s="107" t="s">
        <v>3712</v>
      </c>
      <c r="C184" s="108" t="s">
        <v>86</v>
      </c>
      <c r="D184" s="107" t="s">
        <v>3713</v>
      </c>
      <c r="E184" s="107" t="s">
        <v>45</v>
      </c>
      <c r="F184" s="108" t="s">
        <v>103</v>
      </c>
      <c r="G184" s="107">
        <v>231.08609999999999</v>
      </c>
      <c r="H184" s="107">
        <v>7.05</v>
      </c>
      <c r="I184" s="120">
        <v>7.05</v>
      </c>
      <c r="J184" s="107">
        <v>8.2100000000000009</v>
      </c>
      <c r="K184" s="107">
        <v>16.52</v>
      </c>
      <c r="L184" s="107">
        <v>1629.16</v>
      </c>
      <c r="M184" s="107">
        <v>1897.22</v>
      </c>
    </row>
    <row r="185" spans="1:13" ht="16.5" hidden="1" customHeight="1">
      <c r="A185" s="106" t="s">
        <v>535</v>
      </c>
      <c r="B185" s="131" t="s">
        <v>3714</v>
      </c>
      <c r="C185" s="132" t="s">
        <v>355</v>
      </c>
      <c r="D185" s="131" t="s">
        <v>3715</v>
      </c>
      <c r="E185" s="131" t="s">
        <v>45</v>
      </c>
      <c r="F185" s="132" t="s">
        <v>103</v>
      </c>
      <c r="G185" s="131">
        <v>14.5068</v>
      </c>
      <c r="H185" s="131">
        <v>22.39</v>
      </c>
      <c r="I185" s="133">
        <v>22.39</v>
      </c>
      <c r="J185" s="131">
        <v>25.3</v>
      </c>
      <c r="K185" s="131">
        <v>16.52</v>
      </c>
      <c r="L185" s="131">
        <v>324.81</v>
      </c>
      <c r="M185" s="131">
        <v>367.02</v>
      </c>
    </row>
    <row r="186" spans="1:13" ht="16.5" hidden="1" customHeight="1">
      <c r="A186" s="106" t="s">
        <v>536</v>
      </c>
      <c r="B186" s="107" t="s">
        <v>3716</v>
      </c>
      <c r="C186" s="108" t="s">
        <v>86</v>
      </c>
      <c r="D186" s="107" t="s">
        <v>3717</v>
      </c>
      <c r="E186" s="107" t="s">
        <v>45</v>
      </c>
      <c r="F186" s="108" t="s">
        <v>103</v>
      </c>
      <c r="G186" s="107">
        <v>48.302100000000003</v>
      </c>
      <c r="H186" s="107">
        <v>38.619999999999997</v>
      </c>
      <c r="I186" s="120">
        <v>38.619999999999997</v>
      </c>
      <c r="J186" s="107">
        <v>45</v>
      </c>
      <c r="K186" s="107">
        <v>16.52</v>
      </c>
      <c r="L186" s="107">
        <v>1865.43</v>
      </c>
      <c r="M186" s="107">
        <v>2173.59</v>
      </c>
    </row>
    <row r="187" spans="1:13" ht="16.5" hidden="1" customHeight="1">
      <c r="A187" s="106" t="s">
        <v>540</v>
      </c>
      <c r="B187" s="107" t="s">
        <v>294</v>
      </c>
      <c r="C187" s="108" t="s">
        <v>86</v>
      </c>
      <c r="D187" s="107" t="s">
        <v>295</v>
      </c>
      <c r="E187" s="107" t="s">
        <v>45</v>
      </c>
      <c r="F187" s="108" t="s">
        <v>103</v>
      </c>
      <c r="G187" s="107">
        <v>36.563099999999999</v>
      </c>
      <c r="H187" s="107">
        <v>31.25</v>
      </c>
      <c r="I187" s="120">
        <v>31.25</v>
      </c>
      <c r="J187" s="107">
        <v>36.409999999999997</v>
      </c>
      <c r="K187" s="107">
        <v>16.52</v>
      </c>
      <c r="L187" s="107">
        <v>1142.5999999999999</v>
      </c>
      <c r="M187" s="107">
        <v>1331.26</v>
      </c>
    </row>
    <row r="188" spans="1:13" ht="16.5" hidden="1" customHeight="1">
      <c r="A188" s="106" t="s">
        <v>544</v>
      </c>
      <c r="B188" s="107" t="s">
        <v>3718</v>
      </c>
      <c r="C188" s="108" t="s">
        <v>86</v>
      </c>
      <c r="D188" s="107" t="s">
        <v>3719</v>
      </c>
      <c r="E188" s="107" t="s">
        <v>45</v>
      </c>
      <c r="F188" s="108" t="s">
        <v>103</v>
      </c>
      <c r="G188" s="107">
        <v>3760.866</v>
      </c>
      <c r="H188" s="107">
        <v>17.53</v>
      </c>
      <c r="I188" s="120">
        <v>17.53</v>
      </c>
      <c r="J188" s="107">
        <v>20.43</v>
      </c>
      <c r="K188" s="107">
        <v>16.52</v>
      </c>
      <c r="L188" s="107">
        <v>65927.98</v>
      </c>
      <c r="M188" s="107">
        <v>76834.490000000005</v>
      </c>
    </row>
    <row r="189" spans="1:13" ht="16.5" hidden="1" customHeight="1">
      <c r="A189" s="106" t="s">
        <v>548</v>
      </c>
      <c r="B189" s="107" t="s">
        <v>3720</v>
      </c>
      <c r="C189" s="108" t="s">
        <v>86</v>
      </c>
      <c r="D189" s="107" t="s">
        <v>3721</v>
      </c>
      <c r="E189" s="107" t="s">
        <v>45</v>
      </c>
      <c r="F189" s="108" t="s">
        <v>103</v>
      </c>
      <c r="G189" s="107">
        <v>48.700099999999999</v>
      </c>
      <c r="H189" s="107">
        <v>5.13</v>
      </c>
      <c r="I189" s="120">
        <v>5.13</v>
      </c>
      <c r="J189" s="107">
        <v>5.98</v>
      </c>
      <c r="K189" s="107">
        <v>16.52</v>
      </c>
      <c r="L189" s="107">
        <v>249.83</v>
      </c>
      <c r="M189" s="107">
        <v>291.23</v>
      </c>
    </row>
    <row r="190" spans="1:13" ht="16.5" hidden="1" customHeight="1">
      <c r="A190" s="106" t="s">
        <v>549</v>
      </c>
      <c r="B190" s="107" t="s">
        <v>3722</v>
      </c>
      <c r="C190" s="108" t="s">
        <v>86</v>
      </c>
      <c r="D190" s="107" t="s">
        <v>3723</v>
      </c>
      <c r="E190" s="107" t="s">
        <v>45</v>
      </c>
      <c r="F190" s="108" t="s">
        <v>103</v>
      </c>
      <c r="G190" s="107">
        <v>1292.8154999999999</v>
      </c>
      <c r="H190" s="107">
        <v>16.7</v>
      </c>
      <c r="I190" s="120">
        <v>16.7</v>
      </c>
      <c r="J190" s="107">
        <v>19.46</v>
      </c>
      <c r="K190" s="107">
        <v>16.52</v>
      </c>
      <c r="L190" s="107">
        <v>21590.02</v>
      </c>
      <c r="M190" s="107">
        <v>25158.19</v>
      </c>
    </row>
    <row r="191" spans="1:13" ht="16.5" hidden="1" customHeight="1">
      <c r="A191" s="106" t="s">
        <v>552</v>
      </c>
      <c r="B191" s="107" t="s">
        <v>3724</v>
      </c>
      <c r="C191" s="108" t="s">
        <v>86</v>
      </c>
      <c r="D191" s="107" t="s">
        <v>3725</v>
      </c>
      <c r="E191" s="107" t="s">
        <v>45</v>
      </c>
      <c r="F191" s="108" t="s">
        <v>103</v>
      </c>
      <c r="G191" s="107">
        <v>260.47000000000003</v>
      </c>
      <c r="H191" s="107">
        <v>2.39</v>
      </c>
      <c r="I191" s="120">
        <v>2.39</v>
      </c>
      <c r="J191" s="107">
        <v>2.78</v>
      </c>
      <c r="K191" s="107">
        <v>16.52</v>
      </c>
      <c r="L191" s="107">
        <v>622.52</v>
      </c>
      <c r="M191" s="107">
        <v>724.11</v>
      </c>
    </row>
    <row r="192" spans="1:13" ht="16.5" hidden="1" customHeight="1">
      <c r="A192" s="106" t="s">
        <v>553</v>
      </c>
      <c r="B192" s="107" t="s">
        <v>305</v>
      </c>
      <c r="C192" s="108" t="s">
        <v>86</v>
      </c>
      <c r="D192" s="107" t="s">
        <v>306</v>
      </c>
      <c r="E192" s="107" t="s">
        <v>45</v>
      </c>
      <c r="F192" s="108" t="s">
        <v>43</v>
      </c>
      <c r="G192" s="107">
        <v>1005.7923</v>
      </c>
      <c r="H192" s="107">
        <v>5.16</v>
      </c>
      <c r="I192" s="120">
        <v>5.16</v>
      </c>
      <c r="J192" s="107">
        <v>6.01</v>
      </c>
      <c r="K192" s="107">
        <v>16.52</v>
      </c>
      <c r="L192" s="107">
        <v>5189.8900000000003</v>
      </c>
      <c r="M192" s="107">
        <v>6044.81</v>
      </c>
    </row>
    <row r="193" spans="1:13" ht="16.5" hidden="1" customHeight="1">
      <c r="A193" s="106" t="s">
        <v>557</v>
      </c>
      <c r="B193" s="107" t="s">
        <v>308</v>
      </c>
      <c r="C193" s="108" t="s">
        <v>86</v>
      </c>
      <c r="D193" s="107" t="s">
        <v>309</v>
      </c>
      <c r="E193" s="107" t="s">
        <v>45</v>
      </c>
      <c r="F193" s="108" t="s">
        <v>103</v>
      </c>
      <c r="G193" s="107">
        <v>492.86840000000001</v>
      </c>
      <c r="H193" s="107">
        <v>13.3</v>
      </c>
      <c r="I193" s="120">
        <v>13.3</v>
      </c>
      <c r="J193" s="107">
        <v>15.5</v>
      </c>
      <c r="K193" s="107">
        <v>16.52</v>
      </c>
      <c r="L193" s="107">
        <v>6555.15</v>
      </c>
      <c r="M193" s="107">
        <v>7639.46</v>
      </c>
    </row>
    <row r="194" spans="1:13" ht="16.5" hidden="1" customHeight="1">
      <c r="A194" s="106" t="s">
        <v>558</v>
      </c>
      <c r="B194" s="107" t="s">
        <v>3726</v>
      </c>
      <c r="C194" s="108" t="s">
        <v>86</v>
      </c>
      <c r="D194" s="107" t="s">
        <v>309</v>
      </c>
      <c r="E194" s="107" t="s">
        <v>45</v>
      </c>
      <c r="F194" s="108" t="s">
        <v>43</v>
      </c>
      <c r="G194" s="107">
        <v>41.95</v>
      </c>
      <c r="H194" s="107">
        <v>9</v>
      </c>
      <c r="I194" s="120">
        <v>9</v>
      </c>
      <c r="J194" s="107">
        <v>10.49</v>
      </c>
      <c r="K194" s="107">
        <v>16.52</v>
      </c>
      <c r="L194" s="107">
        <v>377.55</v>
      </c>
      <c r="M194" s="107">
        <v>440.06</v>
      </c>
    </row>
    <row r="195" spans="1:13" ht="16.5" hidden="1" customHeight="1">
      <c r="A195" s="106" t="s">
        <v>559</v>
      </c>
      <c r="B195" s="107" t="s">
        <v>3727</v>
      </c>
      <c r="C195" s="108" t="s">
        <v>86</v>
      </c>
      <c r="D195" s="107" t="s">
        <v>3728</v>
      </c>
      <c r="E195" s="107" t="s">
        <v>45</v>
      </c>
      <c r="F195" s="108" t="s">
        <v>103</v>
      </c>
      <c r="G195" s="107">
        <v>114.51300000000001</v>
      </c>
      <c r="H195" s="107">
        <v>20</v>
      </c>
      <c r="I195" s="120">
        <v>20</v>
      </c>
      <c r="J195" s="107">
        <v>23.3</v>
      </c>
      <c r="K195" s="107">
        <v>16.52</v>
      </c>
      <c r="L195" s="107">
        <v>2290.2600000000002</v>
      </c>
      <c r="M195" s="107">
        <v>2668.15</v>
      </c>
    </row>
    <row r="196" spans="1:13" ht="16.5" hidden="1" customHeight="1">
      <c r="A196" s="106" t="s">
        <v>563</v>
      </c>
      <c r="B196" s="107" t="s">
        <v>3729</v>
      </c>
      <c r="C196" s="108" t="s">
        <v>86</v>
      </c>
      <c r="D196" s="107" t="s">
        <v>3730</v>
      </c>
      <c r="E196" s="107" t="s">
        <v>45</v>
      </c>
      <c r="F196" s="108" t="s">
        <v>103</v>
      </c>
      <c r="G196" s="107">
        <v>1693.7987000000001</v>
      </c>
      <c r="H196" s="107">
        <v>31.08</v>
      </c>
      <c r="I196" s="120">
        <v>31.08</v>
      </c>
      <c r="J196" s="107">
        <v>36.21</v>
      </c>
      <c r="K196" s="107">
        <v>16.52</v>
      </c>
      <c r="L196" s="107">
        <v>52643.26</v>
      </c>
      <c r="M196" s="107">
        <v>61332.45</v>
      </c>
    </row>
    <row r="197" spans="1:13" ht="16.5" hidden="1" customHeight="1">
      <c r="A197" s="106" t="s">
        <v>566</v>
      </c>
      <c r="B197" s="107" t="s">
        <v>1026</v>
      </c>
      <c r="C197" s="108" t="s">
        <v>86</v>
      </c>
      <c r="D197" s="107" t="s">
        <v>1027</v>
      </c>
      <c r="E197" s="107" t="s">
        <v>45</v>
      </c>
      <c r="F197" s="108" t="s">
        <v>103</v>
      </c>
      <c r="G197" s="107">
        <v>48.494100000000003</v>
      </c>
      <c r="H197" s="107">
        <v>1.88</v>
      </c>
      <c r="I197" s="120">
        <v>1.88</v>
      </c>
      <c r="J197" s="107">
        <v>2.19</v>
      </c>
      <c r="K197" s="107">
        <v>16.52</v>
      </c>
      <c r="L197" s="107">
        <v>91.17</v>
      </c>
      <c r="M197" s="107">
        <v>106.2</v>
      </c>
    </row>
    <row r="198" spans="1:13" ht="16.5" hidden="1" customHeight="1">
      <c r="A198" s="106" t="s">
        <v>570</v>
      </c>
      <c r="B198" s="107" t="s">
        <v>3731</v>
      </c>
      <c r="C198" s="108" t="s">
        <v>86</v>
      </c>
      <c r="D198" s="107" t="s">
        <v>2302</v>
      </c>
      <c r="E198" s="107" t="s">
        <v>2099</v>
      </c>
      <c r="F198" s="108" t="s">
        <v>142</v>
      </c>
      <c r="G198" s="107">
        <v>6.06</v>
      </c>
      <c r="H198" s="107">
        <v>1.03</v>
      </c>
      <c r="I198" s="120">
        <v>1.03</v>
      </c>
      <c r="J198" s="107">
        <v>1.2</v>
      </c>
      <c r="K198" s="107">
        <v>16.52</v>
      </c>
      <c r="L198" s="107">
        <v>6.24</v>
      </c>
      <c r="M198" s="107">
        <v>7.27</v>
      </c>
    </row>
    <row r="199" spans="1:13" ht="16.5" hidden="1" customHeight="1">
      <c r="A199" s="106" t="s">
        <v>574</v>
      </c>
      <c r="B199" s="107" t="s">
        <v>3732</v>
      </c>
      <c r="C199" s="108" t="s">
        <v>86</v>
      </c>
      <c r="D199" s="107" t="s">
        <v>3733</v>
      </c>
      <c r="E199" s="107" t="s">
        <v>2022</v>
      </c>
      <c r="F199" s="108" t="s">
        <v>142</v>
      </c>
      <c r="G199" s="107">
        <v>22</v>
      </c>
      <c r="H199" s="107">
        <v>151.54</v>
      </c>
      <c r="I199" s="120">
        <v>151.54</v>
      </c>
      <c r="J199" s="107">
        <v>176.58</v>
      </c>
      <c r="K199" s="107">
        <v>16.52</v>
      </c>
      <c r="L199" s="107">
        <v>3333.88</v>
      </c>
      <c r="M199" s="107">
        <v>3884.76</v>
      </c>
    </row>
    <row r="200" spans="1:13" ht="16.5" hidden="1" customHeight="1">
      <c r="A200" s="106" t="s">
        <v>577</v>
      </c>
      <c r="B200" s="107" t="s">
        <v>3734</v>
      </c>
      <c r="C200" s="108" t="s">
        <v>86</v>
      </c>
      <c r="D200" s="107" t="s">
        <v>3733</v>
      </c>
      <c r="E200" s="107" t="s">
        <v>3735</v>
      </c>
      <c r="F200" s="108" t="s">
        <v>142</v>
      </c>
      <c r="G200" s="107">
        <v>121.66</v>
      </c>
      <c r="H200" s="107">
        <v>212.94</v>
      </c>
      <c r="I200" s="120">
        <v>212.94</v>
      </c>
      <c r="J200" s="107">
        <v>248.12</v>
      </c>
      <c r="K200" s="107">
        <v>16.52</v>
      </c>
      <c r="L200" s="107">
        <v>25906.28</v>
      </c>
      <c r="M200" s="107">
        <v>30186.28</v>
      </c>
    </row>
    <row r="201" spans="1:13" ht="16.5" hidden="1" customHeight="1">
      <c r="A201" s="106" t="s">
        <v>580</v>
      </c>
      <c r="B201" s="116" t="s">
        <v>2144</v>
      </c>
      <c r="C201" s="117" t="s">
        <v>355</v>
      </c>
      <c r="D201" s="116" t="s">
        <v>3736</v>
      </c>
      <c r="E201" s="116" t="s">
        <v>45</v>
      </c>
      <c r="F201" s="117" t="s">
        <v>142</v>
      </c>
      <c r="G201" s="116">
        <v>2</v>
      </c>
      <c r="H201" s="116">
        <v>1176.49</v>
      </c>
      <c r="I201" s="123">
        <v>1176.49</v>
      </c>
      <c r="J201" s="116">
        <v>1329.43</v>
      </c>
      <c r="K201" s="116">
        <v>13</v>
      </c>
      <c r="L201" s="116">
        <v>2352.98</v>
      </c>
      <c r="M201" s="116">
        <v>2658.86</v>
      </c>
    </row>
    <row r="202" spans="1:13" ht="16.5" hidden="1" customHeight="1">
      <c r="A202" s="106" t="s">
        <v>584</v>
      </c>
      <c r="B202" s="116" t="s">
        <v>2172</v>
      </c>
      <c r="C202" s="117" t="s">
        <v>355</v>
      </c>
      <c r="D202" s="116" t="s">
        <v>3737</v>
      </c>
      <c r="E202" s="116" t="s">
        <v>45</v>
      </c>
      <c r="F202" s="117" t="s">
        <v>142</v>
      </c>
      <c r="G202" s="116">
        <v>4</v>
      </c>
      <c r="H202" s="116">
        <v>1457.49</v>
      </c>
      <c r="I202" s="123">
        <v>1457.49</v>
      </c>
      <c r="J202" s="116">
        <v>1698.27</v>
      </c>
      <c r="K202" s="116">
        <v>16.52</v>
      </c>
      <c r="L202" s="116">
        <v>5829.96</v>
      </c>
      <c r="M202" s="116">
        <v>6793.08</v>
      </c>
    </row>
    <row r="203" spans="1:13" ht="16.5" hidden="1" customHeight="1">
      <c r="A203" s="106" t="s">
        <v>588</v>
      </c>
      <c r="B203" s="116" t="s">
        <v>2193</v>
      </c>
      <c r="C203" s="117" t="s">
        <v>355</v>
      </c>
      <c r="D203" s="116" t="s">
        <v>3737</v>
      </c>
      <c r="E203" s="116" t="s">
        <v>45</v>
      </c>
      <c r="F203" s="117" t="s">
        <v>142</v>
      </c>
      <c r="G203" s="116">
        <v>4</v>
      </c>
      <c r="H203" s="116">
        <v>1457.49</v>
      </c>
      <c r="I203" s="123">
        <v>1457.49</v>
      </c>
      <c r="J203" s="116">
        <v>1698.27</v>
      </c>
      <c r="K203" s="116">
        <v>16.52</v>
      </c>
      <c r="L203" s="116">
        <v>5829.96</v>
      </c>
      <c r="M203" s="116">
        <v>6793.08</v>
      </c>
    </row>
    <row r="204" spans="1:13" ht="16.5" hidden="1" customHeight="1">
      <c r="A204" s="106" t="s">
        <v>592</v>
      </c>
      <c r="B204" s="116" t="s">
        <v>3738</v>
      </c>
      <c r="C204" s="117" t="s">
        <v>355</v>
      </c>
      <c r="D204" s="116" t="s">
        <v>3739</v>
      </c>
      <c r="E204" s="116" t="s">
        <v>45</v>
      </c>
      <c r="F204" s="117" t="s">
        <v>142</v>
      </c>
      <c r="G204" s="116">
        <v>2</v>
      </c>
      <c r="H204" s="116">
        <v>5827.33</v>
      </c>
      <c r="I204" s="123">
        <v>5827.33</v>
      </c>
      <c r="J204" s="116">
        <v>6790</v>
      </c>
      <c r="K204" s="116">
        <v>16.52</v>
      </c>
      <c r="L204" s="116">
        <v>11654.66</v>
      </c>
      <c r="M204" s="116">
        <v>13580</v>
      </c>
    </row>
    <row r="205" spans="1:13" ht="16.5" hidden="1" customHeight="1">
      <c r="A205" s="106" t="s">
        <v>596</v>
      </c>
      <c r="B205" s="109" t="s">
        <v>3740</v>
      </c>
      <c r="C205" s="110" t="s">
        <v>86</v>
      </c>
      <c r="D205" s="109" t="s">
        <v>2019</v>
      </c>
      <c r="E205" s="109" t="s">
        <v>2134</v>
      </c>
      <c r="F205" s="110" t="s">
        <v>344</v>
      </c>
      <c r="G205" s="109">
        <v>0.33900000000000002</v>
      </c>
      <c r="H205" s="109">
        <v>16.09</v>
      </c>
      <c r="I205" s="130">
        <v>14.73</v>
      </c>
      <c r="J205" s="109">
        <v>17.163</v>
      </c>
      <c r="K205" s="109">
        <v>16.52</v>
      </c>
      <c r="L205" s="109">
        <v>4.99</v>
      </c>
      <c r="M205" s="109">
        <v>5.82</v>
      </c>
    </row>
    <row r="206" spans="1:13" ht="16.5" hidden="1" customHeight="1">
      <c r="A206" s="106" t="s">
        <v>597</v>
      </c>
      <c r="B206" s="116" t="s">
        <v>2213</v>
      </c>
      <c r="C206" s="117" t="s">
        <v>355</v>
      </c>
      <c r="D206" s="116" t="s">
        <v>3741</v>
      </c>
      <c r="E206" s="116" t="s">
        <v>45</v>
      </c>
      <c r="F206" s="117" t="s">
        <v>1391</v>
      </c>
      <c r="G206" s="116">
        <v>28</v>
      </c>
      <c r="H206" s="116">
        <v>89.81</v>
      </c>
      <c r="I206" s="123">
        <v>89.81</v>
      </c>
      <c r="J206" s="116">
        <v>101.48</v>
      </c>
      <c r="K206" s="116">
        <v>13</v>
      </c>
      <c r="L206" s="116">
        <v>2514.6799999999998</v>
      </c>
      <c r="M206" s="116">
        <v>2841.44</v>
      </c>
    </row>
    <row r="207" spans="1:13" ht="16.5" hidden="1" customHeight="1">
      <c r="A207" s="106" t="s">
        <v>600</v>
      </c>
      <c r="B207" s="116" t="s">
        <v>1446</v>
      </c>
      <c r="C207" s="117" t="s">
        <v>355</v>
      </c>
      <c r="D207" s="116" t="s">
        <v>3742</v>
      </c>
      <c r="E207" s="116" t="s">
        <v>45</v>
      </c>
      <c r="F207" s="117" t="s">
        <v>344</v>
      </c>
      <c r="G207" s="116">
        <v>154.5</v>
      </c>
      <c r="H207" s="116">
        <v>15.52</v>
      </c>
      <c r="I207" s="123">
        <v>15.52</v>
      </c>
      <c r="J207" s="116">
        <v>15.52</v>
      </c>
      <c r="K207" s="116">
        <v>0</v>
      </c>
      <c r="L207" s="116">
        <v>2397.84</v>
      </c>
      <c r="M207" s="116">
        <v>2397.84</v>
      </c>
    </row>
    <row r="208" spans="1:13" ht="16.5" hidden="1" customHeight="1">
      <c r="A208" s="106" t="s">
        <v>604</v>
      </c>
      <c r="B208" s="116" t="s">
        <v>1446</v>
      </c>
      <c r="C208" s="117" t="s">
        <v>355</v>
      </c>
      <c r="D208" s="116" t="s">
        <v>3743</v>
      </c>
      <c r="E208" s="116" t="s">
        <v>45</v>
      </c>
      <c r="F208" s="117" t="s">
        <v>344</v>
      </c>
      <c r="G208" s="116">
        <v>86.993799999999993</v>
      </c>
      <c r="H208" s="116">
        <v>45.54</v>
      </c>
      <c r="I208" s="123">
        <v>45.54</v>
      </c>
      <c r="J208" s="116">
        <v>45.54</v>
      </c>
      <c r="K208" s="116">
        <v>0</v>
      </c>
      <c r="L208" s="116">
        <v>3961.7</v>
      </c>
      <c r="M208" s="116">
        <v>3961.7</v>
      </c>
    </row>
    <row r="209" spans="1:13" ht="16.5" hidden="1" customHeight="1">
      <c r="A209" s="106" t="s">
        <v>608</v>
      </c>
      <c r="B209" s="109" t="s">
        <v>3744</v>
      </c>
      <c r="C209" s="110" t="s">
        <v>86</v>
      </c>
      <c r="D209" s="109" t="s">
        <v>3745</v>
      </c>
      <c r="E209" s="109" t="s">
        <v>1459</v>
      </c>
      <c r="F209" s="110" t="s">
        <v>344</v>
      </c>
      <c r="G209" s="109">
        <v>1.4</v>
      </c>
      <c r="H209" s="109">
        <v>12.28</v>
      </c>
      <c r="I209" s="121">
        <v>19.61</v>
      </c>
      <c r="J209" s="109">
        <v>22.85</v>
      </c>
      <c r="K209" s="109">
        <v>16.52</v>
      </c>
      <c r="L209" s="109">
        <v>27.45</v>
      </c>
      <c r="M209" s="109">
        <v>31.99</v>
      </c>
    </row>
    <row r="210" spans="1:13" ht="16.5" hidden="1" customHeight="1">
      <c r="A210" s="106" t="s">
        <v>612</v>
      </c>
      <c r="B210" s="107" t="s">
        <v>3746</v>
      </c>
      <c r="C210" s="108" t="s">
        <v>86</v>
      </c>
      <c r="D210" s="107" t="s">
        <v>1063</v>
      </c>
      <c r="E210" s="107" t="s">
        <v>3747</v>
      </c>
      <c r="F210" s="108" t="s">
        <v>344</v>
      </c>
      <c r="G210" s="107">
        <v>3.5</v>
      </c>
      <c r="H210" s="107">
        <v>74.87</v>
      </c>
      <c r="I210" s="120">
        <v>74.87</v>
      </c>
      <c r="J210" s="107">
        <v>87.24</v>
      </c>
      <c r="K210" s="107">
        <v>16.52</v>
      </c>
      <c r="L210" s="107">
        <v>262.05</v>
      </c>
      <c r="M210" s="107">
        <v>305.33999999999997</v>
      </c>
    </row>
    <row r="211" spans="1:13" ht="16.5" hidden="1" customHeight="1">
      <c r="A211" s="106" t="s">
        <v>615</v>
      </c>
      <c r="B211" s="107" t="s">
        <v>3748</v>
      </c>
      <c r="C211" s="108" t="s">
        <v>86</v>
      </c>
      <c r="D211" s="107" t="s">
        <v>1063</v>
      </c>
      <c r="E211" s="107" t="s">
        <v>3749</v>
      </c>
      <c r="F211" s="108" t="s">
        <v>344</v>
      </c>
      <c r="G211" s="107">
        <v>4</v>
      </c>
      <c r="H211" s="107">
        <v>184.48</v>
      </c>
      <c r="I211" s="120">
        <v>184.48</v>
      </c>
      <c r="J211" s="107">
        <v>214.96</v>
      </c>
      <c r="K211" s="107">
        <v>16.52</v>
      </c>
      <c r="L211" s="107">
        <v>737.92</v>
      </c>
      <c r="M211" s="107">
        <v>859.84</v>
      </c>
    </row>
    <row r="212" spans="1:13" ht="16.5" hidden="1" customHeight="1">
      <c r="A212" s="106" t="s">
        <v>616</v>
      </c>
      <c r="B212" s="107" t="s">
        <v>3750</v>
      </c>
      <c r="C212" s="108" t="s">
        <v>86</v>
      </c>
      <c r="D212" s="107" t="s">
        <v>1063</v>
      </c>
      <c r="E212" s="107" t="s">
        <v>3751</v>
      </c>
      <c r="F212" s="108" t="s">
        <v>344</v>
      </c>
      <c r="G212" s="107">
        <v>4.5</v>
      </c>
      <c r="H212" s="107">
        <v>228.42</v>
      </c>
      <c r="I212" s="120">
        <v>228.42</v>
      </c>
      <c r="J212" s="107">
        <v>266.14999999999998</v>
      </c>
      <c r="K212" s="107">
        <v>16.52</v>
      </c>
      <c r="L212" s="107">
        <v>1027.8900000000001</v>
      </c>
      <c r="M212" s="107">
        <v>1197.68</v>
      </c>
    </row>
    <row r="213" spans="1:13" ht="16.5" hidden="1" customHeight="1">
      <c r="A213" s="106" t="s">
        <v>620</v>
      </c>
      <c r="B213" s="116" t="s">
        <v>3752</v>
      </c>
      <c r="C213" s="117" t="s">
        <v>355</v>
      </c>
      <c r="D213" s="116" t="s">
        <v>3753</v>
      </c>
      <c r="E213" s="116" t="s">
        <v>2022</v>
      </c>
      <c r="F213" s="117" t="s">
        <v>344</v>
      </c>
      <c r="G213" s="116">
        <v>505</v>
      </c>
      <c r="H213" s="116">
        <v>97.25</v>
      </c>
      <c r="I213" s="123">
        <v>97.25</v>
      </c>
      <c r="J213" s="116">
        <v>113.31</v>
      </c>
      <c r="K213" s="116">
        <v>16.52</v>
      </c>
      <c r="L213" s="116">
        <v>49111.25</v>
      </c>
      <c r="M213" s="116">
        <v>57221.55</v>
      </c>
    </row>
    <row r="214" spans="1:13" ht="16.5" hidden="1" customHeight="1">
      <c r="A214" s="106" t="s">
        <v>621</v>
      </c>
      <c r="B214" s="116" t="s">
        <v>2246</v>
      </c>
      <c r="C214" s="117" t="s">
        <v>355</v>
      </c>
      <c r="D214" s="116" t="s">
        <v>3754</v>
      </c>
      <c r="E214" s="116" t="s">
        <v>45</v>
      </c>
      <c r="F214" s="117" t="s">
        <v>344</v>
      </c>
      <c r="G214" s="116">
        <v>15.75</v>
      </c>
      <c r="H214" s="116">
        <v>9.23</v>
      </c>
      <c r="I214" s="123">
        <v>9.23</v>
      </c>
      <c r="J214" s="116">
        <v>9.23</v>
      </c>
      <c r="K214" s="116">
        <v>0</v>
      </c>
      <c r="L214" s="116">
        <v>145.37</v>
      </c>
      <c r="M214" s="116">
        <v>145.37</v>
      </c>
    </row>
    <row r="215" spans="1:13" ht="16.5" hidden="1" customHeight="1">
      <c r="A215" s="106" t="s">
        <v>624</v>
      </c>
      <c r="B215" s="116" t="s">
        <v>2246</v>
      </c>
      <c r="C215" s="117" t="s">
        <v>355</v>
      </c>
      <c r="D215" s="116" t="s">
        <v>3755</v>
      </c>
      <c r="E215" s="116" t="s">
        <v>45</v>
      </c>
      <c r="F215" s="117" t="s">
        <v>344</v>
      </c>
      <c r="G215" s="116">
        <v>35.28</v>
      </c>
      <c r="H215" s="116">
        <v>5.47</v>
      </c>
      <c r="I215" s="123">
        <v>5.47</v>
      </c>
      <c r="J215" s="116">
        <v>5.47</v>
      </c>
      <c r="K215" s="116">
        <v>0</v>
      </c>
      <c r="L215" s="116">
        <v>192.98</v>
      </c>
      <c r="M215" s="116">
        <v>192.98</v>
      </c>
    </row>
    <row r="216" spans="1:13" ht="16.5" hidden="1" customHeight="1">
      <c r="A216" s="106" t="s">
        <v>627</v>
      </c>
      <c r="B216" s="107" t="s">
        <v>1451</v>
      </c>
      <c r="C216" s="108" t="s">
        <v>86</v>
      </c>
      <c r="D216" s="107" t="s">
        <v>1452</v>
      </c>
      <c r="E216" s="107" t="s">
        <v>1453</v>
      </c>
      <c r="F216" s="108" t="s">
        <v>344</v>
      </c>
      <c r="G216" s="107">
        <v>0.18</v>
      </c>
      <c r="H216" s="107">
        <v>0.4</v>
      </c>
      <c r="I216" s="120">
        <v>0.4</v>
      </c>
      <c r="J216" s="107">
        <v>0.4</v>
      </c>
      <c r="K216" s="107">
        <v>0</v>
      </c>
      <c r="L216" s="107">
        <v>7.0000000000000007E-2</v>
      </c>
      <c r="M216" s="107">
        <v>7.0000000000000007E-2</v>
      </c>
    </row>
    <row r="217" spans="1:13" ht="16.5" hidden="1" customHeight="1">
      <c r="A217" s="106" t="s">
        <v>629</v>
      </c>
      <c r="B217" s="107" t="s">
        <v>3756</v>
      </c>
      <c r="C217" s="108" t="s">
        <v>86</v>
      </c>
      <c r="D217" s="107" t="s">
        <v>1452</v>
      </c>
      <c r="E217" s="107" t="s">
        <v>3757</v>
      </c>
      <c r="F217" s="108" t="s">
        <v>344</v>
      </c>
      <c r="G217" s="107">
        <v>1.05</v>
      </c>
      <c r="H217" s="107">
        <v>0.4</v>
      </c>
      <c r="I217" s="120">
        <v>0.4</v>
      </c>
      <c r="J217" s="107">
        <v>0.4</v>
      </c>
      <c r="K217" s="107">
        <v>0</v>
      </c>
      <c r="L217" s="107">
        <v>0.42</v>
      </c>
      <c r="M217" s="107">
        <v>0.42</v>
      </c>
    </row>
    <row r="218" spans="1:13" ht="16.5" hidden="1" customHeight="1">
      <c r="A218" s="106" t="s">
        <v>632</v>
      </c>
      <c r="B218" s="116" t="s">
        <v>3758</v>
      </c>
      <c r="C218" s="117" t="s">
        <v>355</v>
      </c>
      <c r="D218" s="116" t="s">
        <v>3759</v>
      </c>
      <c r="E218" s="116" t="s">
        <v>45</v>
      </c>
      <c r="F218" s="117" t="s">
        <v>344</v>
      </c>
      <c r="G218" s="116">
        <v>494.9</v>
      </c>
      <c r="H218" s="116">
        <v>106.4</v>
      </c>
      <c r="I218" s="123">
        <v>106.4</v>
      </c>
      <c r="J218" s="116">
        <v>123.977</v>
      </c>
      <c r="K218" s="116">
        <v>16.52</v>
      </c>
      <c r="L218" s="116">
        <v>52657.36</v>
      </c>
      <c r="M218" s="116">
        <v>61356.22</v>
      </c>
    </row>
    <row r="219" spans="1:13" ht="16.5" hidden="1" customHeight="1">
      <c r="A219" s="106" t="s">
        <v>634</v>
      </c>
      <c r="B219" s="116" t="s">
        <v>3758</v>
      </c>
      <c r="C219" s="117" t="s">
        <v>355</v>
      </c>
      <c r="D219" s="116" t="s">
        <v>3760</v>
      </c>
      <c r="E219" s="116" t="s">
        <v>45</v>
      </c>
      <c r="F219" s="117" t="s">
        <v>344</v>
      </c>
      <c r="G219" s="116">
        <v>141.4</v>
      </c>
      <c r="H219" s="116">
        <v>506.98</v>
      </c>
      <c r="I219" s="123">
        <v>506.98</v>
      </c>
      <c r="J219" s="116">
        <v>590.73299999999995</v>
      </c>
      <c r="K219" s="116">
        <v>16.52</v>
      </c>
      <c r="L219" s="116">
        <v>71686.97</v>
      </c>
      <c r="M219" s="116">
        <v>83529.649999999994</v>
      </c>
    </row>
    <row r="220" spans="1:13" ht="16.5" hidden="1" customHeight="1">
      <c r="A220" s="106" t="s">
        <v>637</v>
      </c>
      <c r="B220" s="116" t="s">
        <v>3758</v>
      </c>
      <c r="C220" s="117" t="s">
        <v>355</v>
      </c>
      <c r="D220" s="116" t="s">
        <v>3761</v>
      </c>
      <c r="E220" s="116" t="s">
        <v>45</v>
      </c>
      <c r="F220" s="117" t="s">
        <v>344</v>
      </c>
      <c r="G220" s="116">
        <v>484.8</v>
      </c>
      <c r="H220" s="116">
        <v>254.39</v>
      </c>
      <c r="I220" s="123">
        <v>254.39</v>
      </c>
      <c r="J220" s="116">
        <v>296.41500000000002</v>
      </c>
      <c r="K220" s="116">
        <v>16.52</v>
      </c>
      <c r="L220" s="116">
        <v>123328.27</v>
      </c>
      <c r="M220" s="116">
        <v>143701.99</v>
      </c>
    </row>
    <row r="221" spans="1:13" ht="16.5" hidden="1" customHeight="1">
      <c r="A221" s="106" t="s">
        <v>639</v>
      </c>
      <c r="B221" s="116" t="s">
        <v>3758</v>
      </c>
      <c r="C221" s="117" t="s">
        <v>355</v>
      </c>
      <c r="D221" s="116" t="s">
        <v>3762</v>
      </c>
      <c r="E221" s="116" t="s">
        <v>45</v>
      </c>
      <c r="F221" s="117" t="s">
        <v>344</v>
      </c>
      <c r="G221" s="116">
        <v>20.2</v>
      </c>
      <c r="H221" s="116">
        <v>521.27</v>
      </c>
      <c r="I221" s="123">
        <v>521.27</v>
      </c>
      <c r="J221" s="116">
        <v>607.38400000000001</v>
      </c>
      <c r="K221" s="116">
        <v>16.52</v>
      </c>
      <c r="L221" s="116">
        <v>10529.65</v>
      </c>
      <c r="M221" s="116">
        <v>12269.16</v>
      </c>
    </row>
    <row r="222" spans="1:13" ht="16.5" hidden="1" customHeight="1">
      <c r="A222" s="106" t="s">
        <v>642</v>
      </c>
      <c r="B222" s="107" t="s">
        <v>3763</v>
      </c>
      <c r="C222" s="108" t="s">
        <v>86</v>
      </c>
      <c r="D222" s="107" t="s">
        <v>3764</v>
      </c>
      <c r="E222" s="107" t="s">
        <v>98</v>
      </c>
      <c r="F222" s="108" t="s">
        <v>344</v>
      </c>
      <c r="G222" s="107">
        <v>16.95</v>
      </c>
      <c r="H222" s="107">
        <v>17.09</v>
      </c>
      <c r="I222" s="120">
        <v>17.09</v>
      </c>
      <c r="J222" s="107">
        <v>19.91</v>
      </c>
      <c r="K222" s="107">
        <v>16.52</v>
      </c>
      <c r="L222" s="107">
        <v>289.68</v>
      </c>
      <c r="M222" s="107">
        <v>337.47</v>
      </c>
    </row>
    <row r="223" spans="1:13" ht="16.5" hidden="1" customHeight="1">
      <c r="A223" s="106" t="s">
        <v>646</v>
      </c>
      <c r="B223" s="109" t="s">
        <v>3765</v>
      </c>
      <c r="C223" s="110" t="s">
        <v>86</v>
      </c>
      <c r="D223" s="109" t="s">
        <v>3766</v>
      </c>
      <c r="E223" s="109" t="s">
        <v>3767</v>
      </c>
      <c r="F223" s="110" t="s">
        <v>344</v>
      </c>
      <c r="G223" s="109">
        <v>2.052</v>
      </c>
      <c r="H223" s="109">
        <v>58.88</v>
      </c>
      <c r="I223" s="130">
        <v>42.38</v>
      </c>
      <c r="J223" s="109">
        <v>47.89</v>
      </c>
      <c r="K223" s="109">
        <v>0</v>
      </c>
      <c r="L223" s="109">
        <v>86.96</v>
      </c>
      <c r="M223" s="109">
        <v>98.27</v>
      </c>
    </row>
    <row r="224" spans="1:13" ht="16.5" hidden="1" customHeight="1">
      <c r="A224" s="106" t="s">
        <v>647</v>
      </c>
      <c r="B224" s="107" t="s">
        <v>3768</v>
      </c>
      <c r="C224" s="108" t="s">
        <v>86</v>
      </c>
      <c r="D224" s="107" t="s">
        <v>2302</v>
      </c>
      <c r="E224" s="107" t="s">
        <v>2099</v>
      </c>
      <c r="F224" s="108" t="s">
        <v>142</v>
      </c>
      <c r="G224" s="107">
        <v>2.02</v>
      </c>
      <c r="H224" s="107">
        <v>1.03</v>
      </c>
      <c r="I224" s="120">
        <v>1.03</v>
      </c>
      <c r="J224" s="107">
        <v>1.2</v>
      </c>
      <c r="K224" s="107">
        <v>16.52</v>
      </c>
      <c r="L224" s="107">
        <v>2.08</v>
      </c>
      <c r="M224" s="107">
        <v>2.42</v>
      </c>
    </row>
    <row r="225" spans="1:13" ht="16.5" hidden="1" customHeight="1">
      <c r="A225" s="106" t="s">
        <v>648</v>
      </c>
      <c r="B225" s="107" t="s">
        <v>1454</v>
      </c>
      <c r="C225" s="108" t="s">
        <v>86</v>
      </c>
      <c r="D225" s="107" t="s">
        <v>1455</v>
      </c>
      <c r="E225" s="107" t="s">
        <v>1456</v>
      </c>
      <c r="F225" s="108" t="s">
        <v>142</v>
      </c>
      <c r="G225" s="107">
        <v>20.6</v>
      </c>
      <c r="H225" s="107">
        <v>3.03</v>
      </c>
      <c r="I225" s="120">
        <v>3.03</v>
      </c>
      <c r="J225" s="107">
        <v>3.03</v>
      </c>
      <c r="K225" s="107">
        <v>0</v>
      </c>
      <c r="L225" s="107">
        <v>62.42</v>
      </c>
      <c r="M225" s="107">
        <v>62.42</v>
      </c>
    </row>
    <row r="226" spans="1:13" ht="16.5" hidden="1" customHeight="1">
      <c r="A226" s="106" t="s">
        <v>653</v>
      </c>
      <c r="B226" s="109" t="s">
        <v>3769</v>
      </c>
      <c r="C226" s="110" t="s">
        <v>86</v>
      </c>
      <c r="D226" s="109" t="s">
        <v>1458</v>
      </c>
      <c r="E226" s="109" t="s">
        <v>2020</v>
      </c>
      <c r="F226" s="110" t="s">
        <v>142</v>
      </c>
      <c r="G226" s="109">
        <v>6.9595000000000002</v>
      </c>
      <c r="H226" s="109">
        <v>0.73</v>
      </c>
      <c r="I226" s="121">
        <v>0.85</v>
      </c>
      <c r="J226" s="109">
        <v>0.85</v>
      </c>
      <c r="K226" s="109">
        <v>0</v>
      </c>
      <c r="L226" s="109">
        <v>5.92</v>
      </c>
      <c r="M226" s="109">
        <v>5.92</v>
      </c>
    </row>
    <row r="227" spans="1:13" ht="16.5" hidden="1" customHeight="1">
      <c r="A227" s="106" t="s">
        <v>654</v>
      </c>
      <c r="B227" s="109" t="s">
        <v>3770</v>
      </c>
      <c r="C227" s="110" t="s">
        <v>86</v>
      </c>
      <c r="D227" s="109" t="s">
        <v>1462</v>
      </c>
      <c r="E227" s="109" t="s">
        <v>3771</v>
      </c>
      <c r="F227" s="110" t="s">
        <v>142</v>
      </c>
      <c r="G227" s="109">
        <v>24.72</v>
      </c>
      <c r="H227" s="109">
        <v>4.25</v>
      </c>
      <c r="I227" s="121">
        <v>4.95</v>
      </c>
      <c r="J227" s="109">
        <v>4.95</v>
      </c>
      <c r="K227" s="109">
        <v>0</v>
      </c>
      <c r="L227" s="109">
        <v>122.36</v>
      </c>
      <c r="M227" s="109">
        <v>122.36</v>
      </c>
    </row>
    <row r="228" spans="1:13" ht="16.5" hidden="1" customHeight="1">
      <c r="A228" s="106" t="s">
        <v>657</v>
      </c>
      <c r="B228" s="109" t="s">
        <v>3772</v>
      </c>
      <c r="C228" s="110" t="s">
        <v>86</v>
      </c>
      <c r="D228" s="109" t="s">
        <v>1462</v>
      </c>
      <c r="E228" s="109" t="s">
        <v>3773</v>
      </c>
      <c r="F228" s="110" t="s">
        <v>142</v>
      </c>
      <c r="G228" s="109">
        <v>13.049099999999999</v>
      </c>
      <c r="H228" s="109">
        <v>8.5</v>
      </c>
      <c r="I228" s="121">
        <v>9.9</v>
      </c>
      <c r="J228" s="109">
        <v>9.9</v>
      </c>
      <c r="K228" s="109">
        <v>0</v>
      </c>
      <c r="L228" s="109">
        <v>129.19</v>
      </c>
      <c r="M228" s="109">
        <v>129.19</v>
      </c>
    </row>
    <row r="229" spans="1:13" ht="16.5" hidden="1" customHeight="1">
      <c r="A229" s="106" t="s">
        <v>660</v>
      </c>
      <c r="B229" s="116" t="s">
        <v>2325</v>
      </c>
      <c r="C229" s="117" t="s">
        <v>355</v>
      </c>
      <c r="D229" s="116" t="s">
        <v>3774</v>
      </c>
      <c r="E229" s="116" t="s">
        <v>2022</v>
      </c>
      <c r="F229" s="117" t="s">
        <v>138</v>
      </c>
      <c r="G229" s="116">
        <v>31.327999999999999</v>
      </c>
      <c r="H229" s="116">
        <v>64.37</v>
      </c>
      <c r="I229" s="123">
        <v>64.37</v>
      </c>
      <c r="J229" s="116">
        <v>75</v>
      </c>
      <c r="K229" s="116">
        <v>16.52</v>
      </c>
      <c r="L229" s="116">
        <v>2016.58</v>
      </c>
      <c r="M229" s="116">
        <v>2349.6</v>
      </c>
    </row>
    <row r="230" spans="1:13" ht="16.5" hidden="1" customHeight="1">
      <c r="A230" s="106" t="s">
        <v>663</v>
      </c>
      <c r="B230" s="116" t="s">
        <v>2392</v>
      </c>
      <c r="C230" s="117" t="s">
        <v>355</v>
      </c>
      <c r="D230" s="116" t="s">
        <v>2397</v>
      </c>
      <c r="E230" s="116" t="s">
        <v>2022</v>
      </c>
      <c r="F230" s="117" t="s">
        <v>142</v>
      </c>
      <c r="G230" s="116">
        <v>4</v>
      </c>
      <c r="H230" s="116">
        <v>914.65</v>
      </c>
      <c r="I230" s="123">
        <v>914.65</v>
      </c>
      <c r="J230" s="116">
        <v>1065.75</v>
      </c>
      <c r="K230" s="116">
        <v>16.52</v>
      </c>
      <c r="L230" s="116">
        <v>3658.6</v>
      </c>
      <c r="M230" s="116">
        <v>4263</v>
      </c>
    </row>
    <row r="231" spans="1:13" ht="16.5" hidden="1" customHeight="1">
      <c r="A231" s="106" t="s">
        <v>667</v>
      </c>
      <c r="B231" s="116" t="s">
        <v>3775</v>
      </c>
      <c r="C231" s="117" t="s">
        <v>355</v>
      </c>
      <c r="D231" s="116" t="s">
        <v>3776</v>
      </c>
      <c r="E231" s="116" t="s">
        <v>2022</v>
      </c>
      <c r="F231" s="117" t="s">
        <v>142</v>
      </c>
      <c r="G231" s="116">
        <v>4</v>
      </c>
      <c r="H231" s="116">
        <v>914.65</v>
      </c>
      <c r="I231" s="123">
        <v>914.65</v>
      </c>
      <c r="J231" s="116">
        <v>1065.75</v>
      </c>
      <c r="K231" s="116">
        <v>16.52</v>
      </c>
      <c r="L231" s="116">
        <v>3658.6</v>
      </c>
      <c r="M231" s="116">
        <v>4263</v>
      </c>
    </row>
    <row r="232" spans="1:13" ht="16.5" hidden="1" customHeight="1">
      <c r="A232" s="106" t="s">
        <v>670</v>
      </c>
      <c r="B232" s="116" t="s">
        <v>3777</v>
      </c>
      <c r="C232" s="117" t="s">
        <v>355</v>
      </c>
      <c r="D232" s="116" t="s">
        <v>3778</v>
      </c>
      <c r="E232" s="116" t="s">
        <v>2022</v>
      </c>
      <c r="F232" s="117" t="s">
        <v>142</v>
      </c>
      <c r="G232" s="116">
        <v>2</v>
      </c>
      <c r="H232" s="116">
        <v>9835.6299999999992</v>
      </c>
      <c r="I232" s="123">
        <v>9835.6299999999992</v>
      </c>
      <c r="J232" s="116">
        <v>11460.476000000001</v>
      </c>
      <c r="K232" s="116">
        <v>16.52</v>
      </c>
      <c r="L232" s="116">
        <v>19671.259999999998</v>
      </c>
      <c r="M232" s="116">
        <v>22920.95</v>
      </c>
    </row>
    <row r="233" spans="1:13" ht="16.5" hidden="1" customHeight="1">
      <c r="A233" s="106" t="s">
        <v>673</v>
      </c>
      <c r="B233" s="116" t="s">
        <v>3777</v>
      </c>
      <c r="C233" s="117" t="s">
        <v>355</v>
      </c>
      <c r="D233" s="116" t="s">
        <v>3779</v>
      </c>
      <c r="E233" s="116" t="s">
        <v>2022</v>
      </c>
      <c r="F233" s="117" t="s">
        <v>142</v>
      </c>
      <c r="G233" s="116">
        <v>2</v>
      </c>
      <c r="H233" s="116">
        <v>688.2</v>
      </c>
      <c r="I233" s="123">
        <v>688.2</v>
      </c>
      <c r="J233" s="116">
        <v>801.89099999999996</v>
      </c>
      <c r="K233" s="116">
        <v>16.52</v>
      </c>
      <c r="L233" s="116">
        <v>1376.4</v>
      </c>
      <c r="M233" s="116">
        <v>1603.78</v>
      </c>
    </row>
    <row r="234" spans="1:13" ht="16.5" hidden="1" customHeight="1">
      <c r="A234" s="106" t="s">
        <v>934</v>
      </c>
      <c r="B234" s="116" t="s">
        <v>2432</v>
      </c>
      <c r="C234" s="117" t="s">
        <v>355</v>
      </c>
      <c r="D234" s="116" t="s">
        <v>2435</v>
      </c>
      <c r="E234" s="116" t="s">
        <v>2022</v>
      </c>
      <c r="F234" s="117" t="s">
        <v>1078</v>
      </c>
      <c r="G234" s="116">
        <v>18.5</v>
      </c>
      <c r="H234" s="116">
        <v>168.21</v>
      </c>
      <c r="I234" s="123">
        <v>168.21</v>
      </c>
      <c r="J234" s="116">
        <v>196</v>
      </c>
      <c r="K234" s="116">
        <v>16.52</v>
      </c>
      <c r="L234" s="116">
        <v>3111.89</v>
      </c>
      <c r="M234" s="116">
        <v>3626</v>
      </c>
    </row>
    <row r="235" spans="1:13" ht="16.5" hidden="1" customHeight="1">
      <c r="A235" s="106" t="s">
        <v>935</v>
      </c>
      <c r="B235" s="116" t="s">
        <v>3780</v>
      </c>
      <c r="C235" s="117" t="s">
        <v>355</v>
      </c>
      <c r="D235" s="116" t="s">
        <v>3781</v>
      </c>
      <c r="E235" s="116" t="s">
        <v>45</v>
      </c>
      <c r="F235" s="117" t="s">
        <v>138</v>
      </c>
      <c r="G235" s="116">
        <v>6</v>
      </c>
      <c r="H235" s="116">
        <v>469.03</v>
      </c>
      <c r="I235" s="123">
        <v>469.03</v>
      </c>
      <c r="J235" s="116">
        <v>546.51</v>
      </c>
      <c r="K235" s="116">
        <v>16.52</v>
      </c>
      <c r="L235" s="116">
        <v>2814.18</v>
      </c>
      <c r="M235" s="116">
        <v>3279.06</v>
      </c>
    </row>
    <row r="236" spans="1:13" ht="16.5" hidden="1" customHeight="1">
      <c r="A236" s="106" t="s">
        <v>939</v>
      </c>
      <c r="B236" s="116" t="s">
        <v>2446</v>
      </c>
      <c r="C236" s="117" t="s">
        <v>355</v>
      </c>
      <c r="D236" s="116" t="s">
        <v>3782</v>
      </c>
      <c r="E236" s="116" t="s">
        <v>45</v>
      </c>
      <c r="F236" s="117" t="s">
        <v>142</v>
      </c>
      <c r="G236" s="116">
        <v>2</v>
      </c>
      <c r="H236" s="116">
        <v>1355.99</v>
      </c>
      <c r="I236" s="123">
        <v>1355.99</v>
      </c>
      <c r="J236" s="116">
        <v>1580</v>
      </c>
      <c r="K236" s="116">
        <v>16.52</v>
      </c>
      <c r="L236" s="116">
        <v>2711.98</v>
      </c>
      <c r="M236" s="116">
        <v>3160</v>
      </c>
    </row>
    <row r="237" spans="1:13" ht="16.5" hidden="1" customHeight="1">
      <c r="A237" s="106" t="s">
        <v>940</v>
      </c>
      <c r="B237" s="131" t="s">
        <v>3783</v>
      </c>
      <c r="C237" s="132" t="s">
        <v>355</v>
      </c>
      <c r="D237" s="131" t="s">
        <v>3784</v>
      </c>
      <c r="E237" s="131" t="s">
        <v>2022</v>
      </c>
      <c r="F237" s="132" t="s">
        <v>138</v>
      </c>
      <c r="G237" s="131">
        <v>2</v>
      </c>
      <c r="H237" s="131">
        <v>973.45</v>
      </c>
      <c r="I237" s="133">
        <v>973.45</v>
      </c>
      <c r="J237" s="131">
        <v>1100</v>
      </c>
      <c r="K237" s="131">
        <v>16.52</v>
      </c>
      <c r="L237" s="131">
        <v>1946.9</v>
      </c>
      <c r="M237" s="131">
        <v>2200</v>
      </c>
    </row>
    <row r="238" spans="1:13" ht="16.5" hidden="1" customHeight="1">
      <c r="A238" s="106" t="s">
        <v>943</v>
      </c>
      <c r="B238" s="131" t="s">
        <v>3785</v>
      </c>
      <c r="C238" s="132" t="s">
        <v>355</v>
      </c>
      <c r="D238" s="131" t="s">
        <v>3786</v>
      </c>
      <c r="E238" s="131" t="s">
        <v>2022</v>
      </c>
      <c r="F238" s="132" t="s">
        <v>138</v>
      </c>
      <c r="G238" s="131">
        <v>7</v>
      </c>
      <c r="H238" s="131">
        <v>973.45</v>
      </c>
      <c r="I238" s="133">
        <v>973.45</v>
      </c>
      <c r="J238" s="131">
        <v>1100</v>
      </c>
      <c r="K238" s="131">
        <v>16.52</v>
      </c>
      <c r="L238" s="131">
        <v>6814.15</v>
      </c>
      <c r="M238" s="131">
        <v>7700</v>
      </c>
    </row>
    <row r="239" spans="1:13" ht="16.5" hidden="1" customHeight="1">
      <c r="A239" s="106" t="s">
        <v>946</v>
      </c>
      <c r="B239" s="116" t="s">
        <v>3787</v>
      </c>
      <c r="C239" s="117" t="s">
        <v>355</v>
      </c>
      <c r="D239" s="116" t="s">
        <v>3788</v>
      </c>
      <c r="E239" s="116" t="s">
        <v>2022</v>
      </c>
      <c r="F239" s="117" t="s">
        <v>142</v>
      </c>
      <c r="G239" s="116">
        <v>2</v>
      </c>
      <c r="H239" s="116">
        <v>1193</v>
      </c>
      <c r="I239" s="123">
        <v>1193</v>
      </c>
      <c r="J239" s="116">
        <v>1390.0840000000001</v>
      </c>
      <c r="K239" s="116">
        <v>16.52</v>
      </c>
      <c r="L239" s="116">
        <v>2386</v>
      </c>
      <c r="M239" s="116">
        <v>2780.17</v>
      </c>
    </row>
    <row r="240" spans="1:13" ht="16.5" hidden="1" customHeight="1">
      <c r="A240" s="106" t="s">
        <v>949</v>
      </c>
      <c r="B240" s="109" t="s">
        <v>2549</v>
      </c>
      <c r="C240" s="110" t="s">
        <v>86</v>
      </c>
      <c r="D240" s="109" t="s">
        <v>2550</v>
      </c>
      <c r="E240" s="109" t="s">
        <v>2551</v>
      </c>
      <c r="F240" s="110" t="s">
        <v>138</v>
      </c>
      <c r="G240" s="109">
        <v>1.5</v>
      </c>
      <c r="H240" s="109">
        <v>80</v>
      </c>
      <c r="I240" s="121">
        <v>144</v>
      </c>
      <c r="J240" s="109">
        <v>167.78899999999999</v>
      </c>
      <c r="K240" s="109">
        <v>16.52</v>
      </c>
      <c r="L240" s="109">
        <v>216</v>
      </c>
      <c r="M240" s="109">
        <v>251.68</v>
      </c>
    </row>
    <row r="241" spans="1:13" ht="16.5" hidden="1" customHeight="1">
      <c r="A241" s="106" t="s">
        <v>950</v>
      </c>
      <c r="B241" s="116" t="s">
        <v>1487</v>
      </c>
      <c r="C241" s="117" t="s">
        <v>355</v>
      </c>
      <c r="D241" s="116" t="s">
        <v>3789</v>
      </c>
      <c r="E241" s="116" t="s">
        <v>45</v>
      </c>
      <c r="F241" s="117" t="s">
        <v>138</v>
      </c>
      <c r="G241" s="116">
        <v>16.16</v>
      </c>
      <c r="H241" s="116">
        <v>1680</v>
      </c>
      <c r="I241" s="123">
        <v>1680</v>
      </c>
      <c r="J241" s="116">
        <v>1680</v>
      </c>
      <c r="K241" s="116">
        <v>0</v>
      </c>
      <c r="L241" s="116">
        <v>27148.799999999999</v>
      </c>
      <c r="M241" s="116">
        <v>27148.799999999999</v>
      </c>
    </row>
    <row r="242" spans="1:13" ht="16.5" hidden="1" customHeight="1">
      <c r="A242" s="106" t="s">
        <v>953</v>
      </c>
      <c r="B242" s="116" t="s">
        <v>3790</v>
      </c>
      <c r="C242" s="117" t="s">
        <v>355</v>
      </c>
      <c r="D242" s="116" t="s">
        <v>3791</v>
      </c>
      <c r="E242" s="116" t="s">
        <v>45</v>
      </c>
      <c r="F242" s="117" t="s">
        <v>138</v>
      </c>
      <c r="G242" s="116">
        <v>10.1</v>
      </c>
      <c r="H242" s="116">
        <v>53.15</v>
      </c>
      <c r="I242" s="123">
        <v>53.15</v>
      </c>
      <c r="J242" s="116">
        <v>60.06</v>
      </c>
      <c r="K242" s="116">
        <v>13</v>
      </c>
      <c r="L242" s="116">
        <v>536.82000000000005</v>
      </c>
      <c r="M242" s="116">
        <v>606.61</v>
      </c>
    </row>
    <row r="243" spans="1:13" ht="16.5" hidden="1" customHeight="1">
      <c r="A243" s="106" t="s">
        <v>954</v>
      </c>
      <c r="B243" s="116" t="s">
        <v>3792</v>
      </c>
      <c r="C243" s="117" t="s">
        <v>355</v>
      </c>
      <c r="D243" s="116" t="s">
        <v>3793</v>
      </c>
      <c r="E243" s="116" t="s">
        <v>45</v>
      </c>
      <c r="F243" s="117" t="s">
        <v>138</v>
      </c>
      <c r="G243" s="116">
        <v>4.04</v>
      </c>
      <c r="H243" s="116">
        <v>28000</v>
      </c>
      <c r="I243" s="123">
        <v>28000</v>
      </c>
      <c r="J243" s="116">
        <v>28000</v>
      </c>
      <c r="K243" s="116">
        <v>0</v>
      </c>
      <c r="L243" s="116">
        <v>113120</v>
      </c>
      <c r="M243" s="116">
        <v>113120</v>
      </c>
    </row>
    <row r="244" spans="1:13" ht="16.5" hidden="1" customHeight="1">
      <c r="A244" s="106" t="s">
        <v>955</v>
      </c>
      <c r="B244" s="116" t="s">
        <v>3792</v>
      </c>
      <c r="C244" s="117" t="s">
        <v>355</v>
      </c>
      <c r="D244" s="116" t="s">
        <v>3794</v>
      </c>
      <c r="E244" s="116" t="s">
        <v>45</v>
      </c>
      <c r="F244" s="117" t="s">
        <v>138</v>
      </c>
      <c r="G244" s="116">
        <v>5.05</v>
      </c>
      <c r="H244" s="116">
        <v>12000</v>
      </c>
      <c r="I244" s="123">
        <v>12000</v>
      </c>
      <c r="J244" s="116">
        <v>12000</v>
      </c>
      <c r="K244" s="116">
        <v>0</v>
      </c>
      <c r="L244" s="116">
        <v>60600</v>
      </c>
      <c r="M244" s="116">
        <v>60600</v>
      </c>
    </row>
    <row r="245" spans="1:13" ht="16.5" hidden="1" customHeight="1">
      <c r="A245" s="106" t="s">
        <v>956</v>
      </c>
      <c r="B245" s="107" t="s">
        <v>1499</v>
      </c>
      <c r="C245" s="108" t="s">
        <v>86</v>
      </c>
      <c r="D245" s="107" t="s">
        <v>1500</v>
      </c>
      <c r="E245" s="107" t="s">
        <v>1501</v>
      </c>
      <c r="F245" s="108" t="s">
        <v>1502</v>
      </c>
      <c r="G245" s="107">
        <v>9.0980000000000008</v>
      </c>
      <c r="H245" s="107">
        <v>2.4</v>
      </c>
      <c r="I245" s="120">
        <v>2.4</v>
      </c>
      <c r="J245" s="107">
        <v>2.4</v>
      </c>
      <c r="K245" s="107">
        <v>0</v>
      </c>
      <c r="L245" s="107">
        <v>21.84</v>
      </c>
      <c r="M245" s="107">
        <v>21.84</v>
      </c>
    </row>
    <row r="246" spans="1:13" ht="16.5" hidden="1" customHeight="1">
      <c r="A246" s="106" t="s">
        <v>959</v>
      </c>
      <c r="B246" s="107" t="s">
        <v>1499</v>
      </c>
      <c r="C246" s="108" t="s">
        <v>86</v>
      </c>
      <c r="D246" s="107" t="s">
        <v>1500</v>
      </c>
      <c r="E246" s="107" t="s">
        <v>1501</v>
      </c>
      <c r="F246" s="108" t="s">
        <v>1502</v>
      </c>
      <c r="G246" s="107">
        <v>3.2749999999999999</v>
      </c>
      <c r="H246" s="107">
        <v>2.4</v>
      </c>
      <c r="I246" s="120">
        <v>2.4</v>
      </c>
      <c r="J246" s="107">
        <v>2.4</v>
      </c>
      <c r="K246" s="107">
        <v>0</v>
      </c>
      <c r="L246" s="107">
        <v>7.86</v>
      </c>
      <c r="M246" s="107">
        <v>7.86</v>
      </c>
    </row>
    <row r="247" spans="1:13" ht="16.5" hidden="1" customHeight="1">
      <c r="A247" s="106" t="s">
        <v>962</v>
      </c>
      <c r="B247" s="107" t="s">
        <v>3795</v>
      </c>
      <c r="C247" s="108" t="s">
        <v>86</v>
      </c>
      <c r="D247" s="107" t="s">
        <v>3796</v>
      </c>
      <c r="E247" s="107" t="s">
        <v>3797</v>
      </c>
      <c r="F247" s="108" t="s">
        <v>1502</v>
      </c>
      <c r="G247" s="107">
        <v>4.8000000000000001E-2</v>
      </c>
      <c r="H247" s="107">
        <v>8.15</v>
      </c>
      <c r="I247" s="120">
        <v>8.15</v>
      </c>
      <c r="J247" s="107">
        <v>8.15</v>
      </c>
      <c r="K247" s="107">
        <v>0</v>
      </c>
      <c r="L247" s="107">
        <v>0.39</v>
      </c>
      <c r="M247" s="107">
        <v>0.39</v>
      </c>
    </row>
    <row r="248" spans="1:13" ht="16.5" hidden="1" customHeight="1">
      <c r="A248" s="106" t="s">
        <v>965</v>
      </c>
      <c r="B248" s="107" t="s">
        <v>1503</v>
      </c>
      <c r="C248" s="108" t="s">
        <v>86</v>
      </c>
      <c r="D248" s="107" t="s">
        <v>1504</v>
      </c>
      <c r="E248" s="107" t="s">
        <v>1505</v>
      </c>
      <c r="F248" s="108" t="s">
        <v>103</v>
      </c>
      <c r="G248" s="107">
        <v>2.16</v>
      </c>
      <c r="H248" s="107">
        <v>63.75</v>
      </c>
      <c r="I248" s="120">
        <v>63.75</v>
      </c>
      <c r="J248" s="107">
        <v>63.75</v>
      </c>
      <c r="K248" s="107">
        <v>0</v>
      </c>
      <c r="L248" s="107">
        <v>137.69999999999999</v>
      </c>
      <c r="M248" s="107">
        <v>137.69999999999999</v>
      </c>
    </row>
    <row r="249" spans="1:13" ht="16.5" hidden="1" customHeight="1">
      <c r="A249" s="106" t="s">
        <v>966</v>
      </c>
      <c r="B249" s="107" t="s">
        <v>3798</v>
      </c>
      <c r="C249" s="108" t="s">
        <v>86</v>
      </c>
      <c r="D249" s="107" t="s">
        <v>2584</v>
      </c>
      <c r="E249" s="107" t="s">
        <v>2585</v>
      </c>
      <c r="F249" s="108" t="s">
        <v>103</v>
      </c>
      <c r="G249" s="107">
        <v>0.23</v>
      </c>
      <c r="H249" s="107">
        <v>53.88</v>
      </c>
      <c r="I249" s="120">
        <v>53.88</v>
      </c>
      <c r="J249" s="107">
        <v>53.88</v>
      </c>
      <c r="K249" s="107">
        <v>0</v>
      </c>
      <c r="L249" s="107">
        <v>12.39</v>
      </c>
      <c r="M249" s="107">
        <v>12.39</v>
      </c>
    </row>
    <row r="250" spans="1:13" ht="16.5" hidden="1" customHeight="1">
      <c r="A250" s="106" t="s">
        <v>967</v>
      </c>
      <c r="B250" s="116" t="s">
        <v>1506</v>
      </c>
      <c r="C250" s="117" t="s">
        <v>355</v>
      </c>
      <c r="D250" s="116" t="s">
        <v>3799</v>
      </c>
      <c r="E250" s="116" t="s">
        <v>45</v>
      </c>
      <c r="F250" s="117" t="s">
        <v>344</v>
      </c>
      <c r="G250" s="116">
        <v>1192.32</v>
      </c>
      <c r="H250" s="116">
        <v>2.0699999999999998</v>
      </c>
      <c r="I250" s="123">
        <v>2.0699999999999998</v>
      </c>
      <c r="J250" s="116">
        <v>2.0699999999999998</v>
      </c>
      <c r="K250" s="116">
        <v>0</v>
      </c>
      <c r="L250" s="116">
        <v>2468.1</v>
      </c>
      <c r="M250" s="116">
        <v>2468.1</v>
      </c>
    </row>
    <row r="251" spans="1:13" ht="16.5" hidden="1" customHeight="1">
      <c r="A251" s="106" t="s">
        <v>970</v>
      </c>
      <c r="B251" s="109" t="s">
        <v>1512</v>
      </c>
      <c r="C251" s="110" t="s">
        <v>86</v>
      </c>
      <c r="D251" s="109" t="s">
        <v>1513</v>
      </c>
      <c r="E251" s="109" t="s">
        <v>1514</v>
      </c>
      <c r="F251" s="110" t="s">
        <v>344</v>
      </c>
      <c r="G251" s="109">
        <v>97.071100000000001</v>
      </c>
      <c r="H251" s="109">
        <v>1.88</v>
      </c>
      <c r="I251" s="121">
        <v>2.1</v>
      </c>
      <c r="J251" s="109">
        <v>2.37</v>
      </c>
      <c r="K251" s="109">
        <v>13</v>
      </c>
      <c r="L251" s="109">
        <v>203.85</v>
      </c>
      <c r="M251" s="109">
        <v>230.06</v>
      </c>
    </row>
    <row r="252" spans="1:13" ht="16.5" hidden="1" customHeight="1">
      <c r="A252" s="106" t="s">
        <v>973</v>
      </c>
      <c r="B252" s="109" t="s">
        <v>1520</v>
      </c>
      <c r="C252" s="110" t="s">
        <v>86</v>
      </c>
      <c r="D252" s="109" t="s">
        <v>1518</v>
      </c>
      <c r="E252" s="109" t="s">
        <v>1521</v>
      </c>
      <c r="F252" s="110" t="s">
        <v>344</v>
      </c>
      <c r="G252" s="109">
        <v>5.09</v>
      </c>
      <c r="H252" s="109">
        <v>1.1100000000000001</v>
      </c>
      <c r="I252" s="121">
        <v>1.58</v>
      </c>
      <c r="J252" s="109">
        <v>1.58</v>
      </c>
      <c r="K252" s="109">
        <v>0</v>
      </c>
      <c r="L252" s="109">
        <v>8.0399999999999991</v>
      </c>
      <c r="M252" s="109">
        <v>8.0399999999999991</v>
      </c>
    </row>
    <row r="253" spans="1:13" ht="16.5" hidden="1" customHeight="1">
      <c r="A253" s="106" t="s">
        <v>977</v>
      </c>
      <c r="B253" s="116" t="s">
        <v>1524</v>
      </c>
      <c r="C253" s="117" t="s">
        <v>355</v>
      </c>
      <c r="D253" s="116" t="s">
        <v>3514</v>
      </c>
      <c r="E253" s="116" t="s">
        <v>45</v>
      </c>
      <c r="F253" s="117" t="s">
        <v>344</v>
      </c>
      <c r="G253" s="116">
        <v>251.07589999999999</v>
      </c>
      <c r="H253" s="116">
        <v>68.02</v>
      </c>
      <c r="I253" s="123">
        <v>68.02</v>
      </c>
      <c r="J253" s="116">
        <v>68.02</v>
      </c>
      <c r="K253" s="116">
        <v>0</v>
      </c>
      <c r="L253" s="116">
        <v>17078.18</v>
      </c>
      <c r="M253" s="116">
        <v>17078.18</v>
      </c>
    </row>
    <row r="254" spans="1:13" ht="16.5" hidden="1" customHeight="1">
      <c r="A254" s="106" t="s">
        <v>978</v>
      </c>
      <c r="B254" s="116" t="s">
        <v>1524</v>
      </c>
      <c r="C254" s="117" t="s">
        <v>355</v>
      </c>
      <c r="D254" s="116" t="s">
        <v>3800</v>
      </c>
      <c r="E254" s="116" t="s">
        <v>45</v>
      </c>
      <c r="F254" s="117" t="s">
        <v>344</v>
      </c>
      <c r="G254" s="116">
        <v>496.92</v>
      </c>
      <c r="H254" s="116">
        <v>29.13</v>
      </c>
      <c r="I254" s="123">
        <v>29.13</v>
      </c>
      <c r="J254" s="116">
        <v>29.13</v>
      </c>
      <c r="K254" s="116">
        <v>0</v>
      </c>
      <c r="L254" s="116">
        <v>14475.28</v>
      </c>
      <c r="M254" s="116">
        <v>14475.28</v>
      </c>
    </row>
    <row r="255" spans="1:13" ht="16.5" hidden="1" customHeight="1">
      <c r="A255" s="106" t="s">
        <v>979</v>
      </c>
      <c r="B255" s="116" t="s">
        <v>1524</v>
      </c>
      <c r="C255" s="117" t="s">
        <v>355</v>
      </c>
      <c r="D255" s="116" t="s">
        <v>3801</v>
      </c>
      <c r="E255" s="116" t="s">
        <v>45</v>
      </c>
      <c r="F255" s="117" t="s">
        <v>344</v>
      </c>
      <c r="G255" s="116">
        <v>555.5</v>
      </c>
      <c r="H255" s="116">
        <v>12.39</v>
      </c>
      <c r="I255" s="123">
        <v>12.39</v>
      </c>
      <c r="J255" s="116">
        <v>12.39</v>
      </c>
      <c r="K255" s="116">
        <v>0</v>
      </c>
      <c r="L255" s="116">
        <v>6882.65</v>
      </c>
      <c r="M255" s="116">
        <v>6882.65</v>
      </c>
    </row>
    <row r="256" spans="1:13" ht="16.5" hidden="1" customHeight="1">
      <c r="A256" s="106" t="s">
        <v>980</v>
      </c>
      <c r="B256" s="116" t="s">
        <v>1524</v>
      </c>
      <c r="C256" s="117" t="s">
        <v>355</v>
      </c>
      <c r="D256" s="116" t="s">
        <v>3518</v>
      </c>
      <c r="E256" s="116" t="s">
        <v>45</v>
      </c>
      <c r="F256" s="117" t="s">
        <v>344</v>
      </c>
      <c r="G256" s="116">
        <v>134.52189999999999</v>
      </c>
      <c r="H256" s="116">
        <v>312.12</v>
      </c>
      <c r="I256" s="123">
        <v>312.12</v>
      </c>
      <c r="J256" s="116">
        <v>312.12</v>
      </c>
      <c r="K256" s="116">
        <v>0</v>
      </c>
      <c r="L256" s="116">
        <v>41986.98</v>
      </c>
      <c r="M256" s="116">
        <v>41986.98</v>
      </c>
    </row>
    <row r="257" spans="1:13" ht="16.5" hidden="1" customHeight="1">
      <c r="A257" s="106" t="s">
        <v>981</v>
      </c>
      <c r="B257" s="116" t="s">
        <v>1524</v>
      </c>
      <c r="C257" s="117" t="s">
        <v>355</v>
      </c>
      <c r="D257" s="116" t="s">
        <v>3802</v>
      </c>
      <c r="E257" s="116" t="s">
        <v>45</v>
      </c>
      <c r="F257" s="117" t="s">
        <v>344</v>
      </c>
      <c r="G257" s="116">
        <v>171.00309999999999</v>
      </c>
      <c r="H257" s="116">
        <v>31.92</v>
      </c>
      <c r="I257" s="123">
        <v>31.92</v>
      </c>
      <c r="J257" s="116">
        <v>31.92</v>
      </c>
      <c r="K257" s="116">
        <v>0</v>
      </c>
      <c r="L257" s="116">
        <v>5458.42</v>
      </c>
      <c r="M257" s="116">
        <v>5458.42</v>
      </c>
    </row>
    <row r="258" spans="1:13" ht="16.5" hidden="1" customHeight="1">
      <c r="A258" s="106" t="s">
        <v>982</v>
      </c>
      <c r="B258" s="109" t="s">
        <v>3803</v>
      </c>
      <c r="C258" s="110" t="s">
        <v>86</v>
      </c>
      <c r="D258" s="109" t="s">
        <v>1458</v>
      </c>
      <c r="E258" s="109" t="s">
        <v>2134</v>
      </c>
      <c r="F258" s="110" t="s">
        <v>142</v>
      </c>
      <c r="G258" s="109">
        <v>12.36</v>
      </c>
      <c r="H258" s="109">
        <v>0.27</v>
      </c>
      <c r="I258" s="121">
        <v>0.31</v>
      </c>
      <c r="J258" s="109">
        <v>0.31</v>
      </c>
      <c r="K258" s="109">
        <v>0</v>
      </c>
      <c r="L258" s="109">
        <v>3.83</v>
      </c>
      <c r="M258" s="109">
        <v>3.83</v>
      </c>
    </row>
    <row r="259" spans="1:13" ht="16.5" hidden="1" customHeight="1">
      <c r="A259" s="106" t="s">
        <v>985</v>
      </c>
      <c r="B259" s="107" t="s">
        <v>1571</v>
      </c>
      <c r="C259" s="108" t="s">
        <v>86</v>
      </c>
      <c r="D259" s="107" t="s">
        <v>1572</v>
      </c>
      <c r="E259" s="107" t="s">
        <v>98</v>
      </c>
      <c r="F259" s="108" t="s">
        <v>771</v>
      </c>
      <c r="G259" s="107">
        <v>0.20430000000000001</v>
      </c>
      <c r="H259" s="107">
        <v>370</v>
      </c>
      <c r="I259" s="120">
        <v>370</v>
      </c>
      <c r="J259" s="107">
        <v>370</v>
      </c>
      <c r="K259" s="107">
        <v>0</v>
      </c>
      <c r="L259" s="107">
        <v>75.59</v>
      </c>
      <c r="M259" s="107">
        <v>75.59</v>
      </c>
    </row>
    <row r="260" spans="1:13" ht="16.5" hidden="1" customHeight="1">
      <c r="A260" s="106" t="s">
        <v>988</v>
      </c>
      <c r="B260" s="107" t="s">
        <v>2814</v>
      </c>
      <c r="C260" s="108" t="s">
        <v>86</v>
      </c>
      <c r="D260" s="107" t="s">
        <v>2815</v>
      </c>
      <c r="E260" s="107" t="s">
        <v>2816</v>
      </c>
      <c r="F260" s="108" t="s">
        <v>142</v>
      </c>
      <c r="G260" s="107">
        <v>16.48</v>
      </c>
      <c r="H260" s="107">
        <v>0.85</v>
      </c>
      <c r="I260" s="120">
        <v>0.85</v>
      </c>
      <c r="J260" s="107">
        <v>0.85</v>
      </c>
      <c r="K260" s="107">
        <v>0</v>
      </c>
      <c r="L260" s="107">
        <v>14.01</v>
      </c>
      <c r="M260" s="107">
        <v>14.01</v>
      </c>
    </row>
    <row r="261" spans="1:13" ht="16.5" hidden="1" customHeight="1">
      <c r="A261" s="106" t="s">
        <v>992</v>
      </c>
      <c r="B261" s="107" t="s">
        <v>3804</v>
      </c>
      <c r="C261" s="108" t="s">
        <v>86</v>
      </c>
      <c r="D261" s="107" t="s">
        <v>1574</v>
      </c>
      <c r="E261" s="107" t="s">
        <v>2601</v>
      </c>
      <c r="F261" s="108" t="s">
        <v>142</v>
      </c>
      <c r="G261" s="107">
        <v>1.016</v>
      </c>
      <c r="H261" s="107">
        <v>2.25</v>
      </c>
      <c r="I261" s="120">
        <v>2.25</v>
      </c>
      <c r="J261" s="107">
        <v>2.25</v>
      </c>
      <c r="K261" s="107">
        <v>0</v>
      </c>
      <c r="L261" s="107">
        <v>2.29</v>
      </c>
      <c r="M261" s="107">
        <v>2.29</v>
      </c>
    </row>
    <row r="262" spans="1:13" ht="16.5" hidden="1" customHeight="1">
      <c r="A262" s="106" t="s">
        <v>995</v>
      </c>
      <c r="B262" s="107" t="s">
        <v>3804</v>
      </c>
      <c r="C262" s="108" t="s">
        <v>86</v>
      </c>
      <c r="D262" s="107" t="s">
        <v>1574</v>
      </c>
      <c r="E262" s="107" t="s">
        <v>2601</v>
      </c>
      <c r="F262" s="108" t="s">
        <v>142</v>
      </c>
      <c r="G262" s="107">
        <v>2.0299999999999998</v>
      </c>
      <c r="H262" s="107">
        <v>2.25</v>
      </c>
      <c r="I262" s="120">
        <v>2.25</v>
      </c>
      <c r="J262" s="107">
        <v>2.25</v>
      </c>
      <c r="K262" s="107">
        <v>0</v>
      </c>
      <c r="L262" s="107">
        <v>4.57</v>
      </c>
      <c r="M262" s="107">
        <v>4.57</v>
      </c>
    </row>
    <row r="263" spans="1:13" ht="16.5" hidden="1" customHeight="1">
      <c r="A263" s="106" t="s">
        <v>996</v>
      </c>
      <c r="B263" s="107" t="s">
        <v>1578</v>
      </c>
      <c r="C263" s="108" t="s">
        <v>86</v>
      </c>
      <c r="D263" s="107" t="s">
        <v>1574</v>
      </c>
      <c r="E263" s="107" t="s">
        <v>1579</v>
      </c>
      <c r="F263" s="108" t="s">
        <v>142</v>
      </c>
      <c r="G263" s="107">
        <v>1.016</v>
      </c>
      <c r="H263" s="107">
        <v>3.17</v>
      </c>
      <c r="I263" s="120">
        <v>3.17</v>
      </c>
      <c r="J263" s="107">
        <v>3.17</v>
      </c>
      <c r="K263" s="107">
        <v>0</v>
      </c>
      <c r="L263" s="107">
        <v>3.22</v>
      </c>
      <c r="M263" s="107">
        <v>3.22</v>
      </c>
    </row>
    <row r="264" spans="1:13" ht="16.5" hidden="1" customHeight="1">
      <c r="A264" s="106" t="s">
        <v>997</v>
      </c>
      <c r="B264" s="107" t="s">
        <v>1578</v>
      </c>
      <c r="C264" s="108" t="s">
        <v>86</v>
      </c>
      <c r="D264" s="107" t="s">
        <v>1574</v>
      </c>
      <c r="E264" s="107" t="s">
        <v>1579</v>
      </c>
      <c r="F264" s="108" t="s">
        <v>142</v>
      </c>
      <c r="G264" s="107">
        <v>10.15</v>
      </c>
      <c r="H264" s="107">
        <v>3.17</v>
      </c>
      <c r="I264" s="120">
        <v>3.17</v>
      </c>
      <c r="J264" s="107">
        <v>3.17</v>
      </c>
      <c r="K264" s="107">
        <v>0</v>
      </c>
      <c r="L264" s="107">
        <v>32.18</v>
      </c>
      <c r="M264" s="107">
        <v>32.18</v>
      </c>
    </row>
    <row r="265" spans="1:13" ht="16.5" hidden="1" customHeight="1">
      <c r="A265" s="106" t="s">
        <v>1000</v>
      </c>
      <c r="B265" s="107" t="s">
        <v>1580</v>
      </c>
      <c r="C265" s="108" t="s">
        <v>86</v>
      </c>
      <c r="D265" s="107" t="s">
        <v>1574</v>
      </c>
      <c r="E265" s="107" t="s">
        <v>1581</v>
      </c>
      <c r="F265" s="108" t="s">
        <v>142</v>
      </c>
      <c r="G265" s="107">
        <v>24.36</v>
      </c>
      <c r="H265" s="107">
        <v>4.67</v>
      </c>
      <c r="I265" s="120">
        <v>4.67</v>
      </c>
      <c r="J265" s="107">
        <v>4.67</v>
      </c>
      <c r="K265" s="107">
        <v>0</v>
      </c>
      <c r="L265" s="107">
        <v>113.76</v>
      </c>
      <c r="M265" s="107">
        <v>113.76</v>
      </c>
    </row>
    <row r="266" spans="1:13" ht="16.5" hidden="1" customHeight="1">
      <c r="A266" s="106" t="s">
        <v>1001</v>
      </c>
      <c r="B266" s="107" t="s">
        <v>1584</v>
      </c>
      <c r="C266" s="108" t="s">
        <v>86</v>
      </c>
      <c r="D266" s="107" t="s">
        <v>1574</v>
      </c>
      <c r="E266" s="107" t="s">
        <v>1585</v>
      </c>
      <c r="F266" s="108" t="s">
        <v>142</v>
      </c>
      <c r="G266" s="107">
        <v>6.09</v>
      </c>
      <c r="H266" s="107">
        <v>13.98</v>
      </c>
      <c r="I266" s="120">
        <v>13.98</v>
      </c>
      <c r="J266" s="107">
        <v>13.98</v>
      </c>
      <c r="K266" s="107">
        <v>0</v>
      </c>
      <c r="L266" s="107">
        <v>85.14</v>
      </c>
      <c r="M266" s="107">
        <v>85.14</v>
      </c>
    </row>
    <row r="267" spans="1:13" ht="16.5" hidden="1" customHeight="1">
      <c r="A267" s="106" t="s">
        <v>1005</v>
      </c>
      <c r="B267" s="109" t="s">
        <v>3805</v>
      </c>
      <c r="C267" s="110" t="s">
        <v>86</v>
      </c>
      <c r="D267" s="109" t="s">
        <v>1589</v>
      </c>
      <c r="E267" s="109" t="s">
        <v>178</v>
      </c>
      <c r="F267" s="110" t="s">
        <v>138</v>
      </c>
      <c r="G267" s="109">
        <v>95.79</v>
      </c>
      <c r="H267" s="109">
        <v>1.05</v>
      </c>
      <c r="I267" s="121">
        <v>1.22</v>
      </c>
      <c r="J267" s="109">
        <v>1.22</v>
      </c>
      <c r="K267" s="109">
        <v>0</v>
      </c>
      <c r="L267" s="109">
        <v>116.86</v>
      </c>
      <c r="M267" s="109">
        <v>116.86</v>
      </c>
    </row>
    <row r="268" spans="1:13" ht="16.5" hidden="1" customHeight="1">
      <c r="A268" s="106" t="s">
        <v>1006</v>
      </c>
      <c r="B268" s="109" t="s">
        <v>3806</v>
      </c>
      <c r="C268" s="110" t="s">
        <v>86</v>
      </c>
      <c r="D268" s="109" t="s">
        <v>1589</v>
      </c>
      <c r="E268" s="109" t="s">
        <v>335</v>
      </c>
      <c r="F268" s="110" t="s">
        <v>138</v>
      </c>
      <c r="G268" s="109">
        <v>52.196300000000001</v>
      </c>
      <c r="H268" s="109">
        <v>2.84</v>
      </c>
      <c r="I268" s="121">
        <v>3.31</v>
      </c>
      <c r="J268" s="109">
        <v>3.31</v>
      </c>
      <c r="K268" s="109">
        <v>0</v>
      </c>
      <c r="L268" s="109">
        <v>172.77</v>
      </c>
      <c r="M268" s="109">
        <v>172.77</v>
      </c>
    </row>
    <row r="269" spans="1:13" ht="16.5" hidden="1" customHeight="1">
      <c r="A269" s="106" t="s">
        <v>1010</v>
      </c>
      <c r="B269" s="116" t="s">
        <v>3807</v>
      </c>
      <c r="C269" s="117" t="s">
        <v>355</v>
      </c>
      <c r="D269" s="116" t="s">
        <v>3808</v>
      </c>
      <c r="E269" s="116" t="s">
        <v>45</v>
      </c>
      <c r="F269" s="117" t="s">
        <v>1093</v>
      </c>
      <c r="G269" s="116">
        <v>5</v>
      </c>
      <c r="H269" s="116">
        <v>1238.94</v>
      </c>
      <c r="I269" s="123">
        <v>1238.94</v>
      </c>
      <c r="J269" s="116">
        <v>1400</v>
      </c>
      <c r="K269" s="116">
        <v>13</v>
      </c>
      <c r="L269" s="116">
        <v>6194.7</v>
      </c>
      <c r="M269" s="116">
        <v>7000</v>
      </c>
    </row>
    <row r="270" spans="1:13" ht="16.5" hidden="1" customHeight="1">
      <c r="A270" s="106" t="s">
        <v>1013</v>
      </c>
      <c r="B270" s="116" t="s">
        <v>3807</v>
      </c>
      <c r="C270" s="117" t="s">
        <v>355</v>
      </c>
      <c r="D270" s="116" t="s">
        <v>3809</v>
      </c>
      <c r="E270" s="116" t="s">
        <v>45</v>
      </c>
      <c r="F270" s="117" t="s">
        <v>1093</v>
      </c>
      <c r="G270" s="116">
        <v>4</v>
      </c>
      <c r="H270" s="116">
        <v>5500</v>
      </c>
      <c r="I270" s="123">
        <v>5500</v>
      </c>
      <c r="J270" s="116">
        <v>5500</v>
      </c>
      <c r="K270" s="116">
        <v>0</v>
      </c>
      <c r="L270" s="116">
        <v>22000</v>
      </c>
      <c r="M270" s="116">
        <v>22000</v>
      </c>
    </row>
    <row r="271" spans="1:13" ht="16.5" hidden="1" customHeight="1">
      <c r="A271" s="106" t="s">
        <v>1016</v>
      </c>
      <c r="B271" s="109" t="s">
        <v>3810</v>
      </c>
      <c r="C271" s="110" t="s">
        <v>86</v>
      </c>
      <c r="D271" s="109" t="s">
        <v>3811</v>
      </c>
      <c r="E271" s="109" t="s">
        <v>45</v>
      </c>
      <c r="F271" s="110" t="s">
        <v>103</v>
      </c>
      <c r="G271" s="109">
        <v>22.422000000000001</v>
      </c>
      <c r="H271" s="109">
        <v>4.29</v>
      </c>
      <c r="I271" s="121">
        <v>4.38</v>
      </c>
      <c r="J271" s="109">
        <v>4.95</v>
      </c>
      <c r="K271" s="109">
        <v>13</v>
      </c>
      <c r="L271" s="109">
        <v>98.21</v>
      </c>
      <c r="M271" s="109">
        <v>110.99</v>
      </c>
    </row>
    <row r="272" spans="1:13" ht="16.5" hidden="1" customHeight="1">
      <c r="A272" s="106" t="s">
        <v>1017</v>
      </c>
      <c r="B272" s="107" t="s">
        <v>2907</v>
      </c>
      <c r="C272" s="108" t="s">
        <v>86</v>
      </c>
      <c r="D272" s="107" t="s">
        <v>1350</v>
      </c>
      <c r="E272" s="107" t="s">
        <v>45</v>
      </c>
      <c r="F272" s="108" t="s">
        <v>103</v>
      </c>
      <c r="G272" s="107">
        <v>0.3</v>
      </c>
      <c r="H272" s="107">
        <v>2.75</v>
      </c>
      <c r="I272" s="120">
        <v>2.75</v>
      </c>
      <c r="J272" s="107">
        <v>3.2</v>
      </c>
      <c r="K272" s="107">
        <v>16.52</v>
      </c>
      <c r="L272" s="107">
        <v>0.83</v>
      </c>
      <c r="M272" s="107">
        <v>0.96</v>
      </c>
    </row>
    <row r="273" spans="1:13" ht="16.5" hidden="1" customHeight="1">
      <c r="A273" s="106" t="s">
        <v>1020</v>
      </c>
      <c r="B273" s="109" t="s">
        <v>2911</v>
      </c>
      <c r="C273" s="110" t="s">
        <v>86</v>
      </c>
      <c r="D273" s="109" t="s">
        <v>369</v>
      </c>
      <c r="E273" s="109" t="s">
        <v>45</v>
      </c>
      <c r="F273" s="110" t="s">
        <v>43</v>
      </c>
      <c r="G273" s="109">
        <v>196.71260000000001</v>
      </c>
      <c r="H273" s="109">
        <v>2.72</v>
      </c>
      <c r="I273" s="121">
        <v>3.8</v>
      </c>
      <c r="J273" s="109">
        <v>3.911</v>
      </c>
      <c r="K273" s="109">
        <v>2.92</v>
      </c>
      <c r="L273" s="109">
        <v>747.51</v>
      </c>
      <c r="M273" s="109">
        <v>769.34</v>
      </c>
    </row>
    <row r="274" spans="1:13" ht="16.5" hidden="1" customHeight="1">
      <c r="A274" s="106" t="s">
        <v>1021</v>
      </c>
      <c r="B274" s="116" t="s">
        <v>3812</v>
      </c>
      <c r="C274" s="117" t="s">
        <v>355</v>
      </c>
      <c r="D274" s="116" t="s">
        <v>3813</v>
      </c>
      <c r="E274" s="116" t="s">
        <v>3814</v>
      </c>
      <c r="F274" s="117" t="s">
        <v>3815</v>
      </c>
      <c r="G274" s="116">
        <v>10.4</v>
      </c>
      <c r="H274" s="116">
        <v>1187.42</v>
      </c>
      <c r="I274" s="123">
        <v>1187.42</v>
      </c>
      <c r="J274" s="116">
        <v>1337.3910000000001</v>
      </c>
      <c r="K274" s="116">
        <v>12.63</v>
      </c>
      <c r="L274" s="116">
        <v>12349.17</v>
      </c>
      <c r="M274" s="116">
        <v>13908.87</v>
      </c>
    </row>
    <row r="275" spans="1:13" ht="16.5" hidden="1" customHeight="1">
      <c r="A275" s="106" t="s">
        <v>1025</v>
      </c>
      <c r="B275" s="116" t="s">
        <v>3816</v>
      </c>
      <c r="C275" s="117" t="s">
        <v>355</v>
      </c>
      <c r="D275" s="116" t="s">
        <v>3817</v>
      </c>
      <c r="E275" s="116" t="s">
        <v>3818</v>
      </c>
      <c r="F275" s="117" t="s">
        <v>3815</v>
      </c>
      <c r="G275" s="116">
        <v>20.8</v>
      </c>
      <c r="H275" s="116">
        <v>1500</v>
      </c>
      <c r="I275" s="123">
        <v>1500</v>
      </c>
      <c r="J275" s="116">
        <v>1689.45</v>
      </c>
      <c r="K275" s="116">
        <v>12.63</v>
      </c>
      <c r="L275" s="116">
        <v>31200</v>
      </c>
      <c r="M275" s="116">
        <v>35140.559999999998</v>
      </c>
    </row>
    <row r="276" spans="1:13" ht="16.5" hidden="1" customHeight="1">
      <c r="A276" s="106" t="s">
        <v>1028</v>
      </c>
      <c r="B276" s="116" t="s">
        <v>3819</v>
      </c>
      <c r="C276" s="117" t="s">
        <v>355</v>
      </c>
      <c r="D276" s="116" t="s">
        <v>3820</v>
      </c>
      <c r="E276" s="116" t="s">
        <v>3821</v>
      </c>
      <c r="F276" s="117" t="s">
        <v>3815</v>
      </c>
      <c r="G276" s="116">
        <v>5.2</v>
      </c>
      <c r="H276" s="116">
        <v>931.94</v>
      </c>
      <c r="I276" s="123">
        <v>931.94</v>
      </c>
      <c r="J276" s="116">
        <v>1049.644</v>
      </c>
      <c r="K276" s="116">
        <v>12.63</v>
      </c>
      <c r="L276" s="116">
        <v>4846.09</v>
      </c>
      <c r="M276" s="116">
        <v>5458.15</v>
      </c>
    </row>
    <row r="277" spans="1:13" ht="16.5" hidden="1" customHeight="1">
      <c r="A277" s="106" t="s">
        <v>1029</v>
      </c>
      <c r="B277" s="116" t="s">
        <v>3819</v>
      </c>
      <c r="C277" s="117" t="s">
        <v>355</v>
      </c>
      <c r="D277" s="116" t="s">
        <v>3822</v>
      </c>
      <c r="E277" s="116" t="s">
        <v>3823</v>
      </c>
      <c r="F277" s="117" t="s">
        <v>3815</v>
      </c>
      <c r="G277" s="116">
        <v>6.24</v>
      </c>
      <c r="H277" s="116">
        <v>2800</v>
      </c>
      <c r="I277" s="123">
        <v>2800</v>
      </c>
      <c r="J277" s="116">
        <v>3153.64</v>
      </c>
      <c r="K277" s="116">
        <v>12.63</v>
      </c>
      <c r="L277" s="116">
        <v>17472</v>
      </c>
      <c r="M277" s="116">
        <v>19678.71</v>
      </c>
    </row>
    <row r="278" spans="1:13" ht="16.5" hidden="1" customHeight="1">
      <c r="A278" s="106" t="s">
        <v>1030</v>
      </c>
      <c r="B278" s="116" t="s">
        <v>3824</v>
      </c>
      <c r="C278" s="117" t="s">
        <v>355</v>
      </c>
      <c r="D278" s="116" t="s">
        <v>3825</v>
      </c>
      <c r="E278" s="116" t="s">
        <v>3826</v>
      </c>
      <c r="F278" s="117" t="s">
        <v>3815</v>
      </c>
      <c r="G278" s="116">
        <v>7.28</v>
      </c>
      <c r="H278" s="116">
        <v>2600</v>
      </c>
      <c r="I278" s="123">
        <v>2600</v>
      </c>
      <c r="J278" s="116">
        <v>2928.38</v>
      </c>
      <c r="K278" s="116">
        <v>12.63</v>
      </c>
      <c r="L278" s="116">
        <v>18928</v>
      </c>
      <c r="M278" s="116">
        <v>21318.61</v>
      </c>
    </row>
    <row r="279" spans="1:13" ht="16.5" hidden="1" customHeight="1">
      <c r="A279" s="106" t="s">
        <v>1033</v>
      </c>
      <c r="B279" s="116" t="s">
        <v>3824</v>
      </c>
      <c r="C279" s="117" t="s">
        <v>355</v>
      </c>
      <c r="D279" s="116" t="s">
        <v>3827</v>
      </c>
      <c r="E279" s="116" t="s">
        <v>3826</v>
      </c>
      <c r="F279" s="117" t="s">
        <v>3815</v>
      </c>
      <c r="G279" s="116">
        <v>2.08</v>
      </c>
      <c r="H279" s="116">
        <v>3182</v>
      </c>
      <c r="I279" s="123">
        <v>3182</v>
      </c>
      <c r="J279" s="116">
        <v>3583.8870000000002</v>
      </c>
      <c r="K279" s="116">
        <v>12.63</v>
      </c>
      <c r="L279" s="116">
        <v>6618.56</v>
      </c>
      <c r="M279" s="116">
        <v>7454.48</v>
      </c>
    </row>
    <row r="280" spans="1:13" ht="16.5" hidden="1" customHeight="1">
      <c r="A280" s="106" t="s">
        <v>1034</v>
      </c>
      <c r="B280" s="116" t="s">
        <v>3828</v>
      </c>
      <c r="C280" s="117" t="s">
        <v>355</v>
      </c>
      <c r="D280" s="116" t="s">
        <v>3829</v>
      </c>
      <c r="E280" s="116" t="s">
        <v>3830</v>
      </c>
      <c r="F280" s="117" t="s">
        <v>3815</v>
      </c>
      <c r="G280" s="116">
        <v>15.6</v>
      </c>
      <c r="H280" s="116">
        <v>3000</v>
      </c>
      <c r="I280" s="123">
        <v>3000</v>
      </c>
      <c r="J280" s="116">
        <v>3378.9</v>
      </c>
      <c r="K280" s="116">
        <v>12.63</v>
      </c>
      <c r="L280" s="116">
        <v>46800</v>
      </c>
      <c r="M280" s="116">
        <v>52710.84</v>
      </c>
    </row>
    <row r="281" spans="1:13" ht="16.5" hidden="1" customHeight="1">
      <c r="A281" s="106" t="s">
        <v>1035</v>
      </c>
      <c r="B281" s="116" t="s">
        <v>3831</v>
      </c>
      <c r="C281" s="117" t="s">
        <v>355</v>
      </c>
      <c r="D281" s="116" t="s">
        <v>3832</v>
      </c>
      <c r="E281" s="116" t="s">
        <v>3833</v>
      </c>
      <c r="F281" s="117" t="s">
        <v>3834</v>
      </c>
      <c r="G281" s="116">
        <v>10.4</v>
      </c>
      <c r="H281" s="116">
        <v>1200</v>
      </c>
      <c r="I281" s="123">
        <v>1200</v>
      </c>
      <c r="J281" s="116">
        <v>1351.56</v>
      </c>
      <c r="K281" s="116">
        <v>12.63</v>
      </c>
      <c r="L281" s="116">
        <v>12480</v>
      </c>
      <c r="M281" s="116">
        <v>14056.22</v>
      </c>
    </row>
    <row r="282" spans="1:13" ht="16.5" hidden="1" customHeight="1">
      <c r="A282" s="106" t="s">
        <v>1039</v>
      </c>
      <c r="B282" s="116" t="s">
        <v>3831</v>
      </c>
      <c r="C282" s="117" t="s">
        <v>355</v>
      </c>
      <c r="D282" s="116" t="s">
        <v>3835</v>
      </c>
      <c r="E282" s="116" t="s">
        <v>3836</v>
      </c>
      <c r="F282" s="117" t="s">
        <v>3834</v>
      </c>
      <c r="G282" s="116">
        <v>10.4</v>
      </c>
      <c r="H282" s="116">
        <v>2100</v>
      </c>
      <c r="I282" s="123">
        <v>2100</v>
      </c>
      <c r="J282" s="116">
        <v>2365.23</v>
      </c>
      <c r="K282" s="116">
        <v>12.63</v>
      </c>
      <c r="L282" s="116">
        <v>21840</v>
      </c>
      <c r="M282" s="116">
        <v>24598.39</v>
      </c>
    </row>
    <row r="283" spans="1:13" ht="16.5" hidden="1" customHeight="1">
      <c r="A283" s="106" t="s">
        <v>1040</v>
      </c>
      <c r="B283" s="116" t="s">
        <v>3831</v>
      </c>
      <c r="C283" s="117" t="s">
        <v>355</v>
      </c>
      <c r="D283" s="116" t="s">
        <v>3837</v>
      </c>
      <c r="E283" s="116" t="s">
        <v>3836</v>
      </c>
      <c r="F283" s="117" t="s">
        <v>3834</v>
      </c>
      <c r="G283" s="116">
        <v>6.24</v>
      </c>
      <c r="H283" s="116">
        <v>2100</v>
      </c>
      <c r="I283" s="123">
        <v>2100</v>
      </c>
      <c r="J283" s="116">
        <v>2365.23</v>
      </c>
      <c r="K283" s="116">
        <v>12.63</v>
      </c>
      <c r="L283" s="116">
        <v>13104</v>
      </c>
      <c r="M283" s="116">
        <v>14759.04</v>
      </c>
    </row>
    <row r="284" spans="1:13" ht="16.5" hidden="1" customHeight="1">
      <c r="A284" s="106" t="s">
        <v>1041</v>
      </c>
      <c r="B284" s="116" t="s">
        <v>354</v>
      </c>
      <c r="C284" s="117" t="s">
        <v>355</v>
      </c>
      <c r="D284" s="116" t="s">
        <v>356</v>
      </c>
      <c r="E284" s="116" t="s">
        <v>357</v>
      </c>
      <c r="F284" s="117" t="s">
        <v>127</v>
      </c>
      <c r="G284" s="116">
        <v>2625</v>
      </c>
      <c r="H284" s="116">
        <v>6</v>
      </c>
      <c r="I284" s="123">
        <v>6</v>
      </c>
      <c r="J284" s="116">
        <v>6.758</v>
      </c>
      <c r="K284" s="116">
        <v>12.63</v>
      </c>
      <c r="L284" s="116">
        <v>15750</v>
      </c>
      <c r="M284" s="116">
        <v>17739.75</v>
      </c>
    </row>
    <row r="285" spans="1:13" ht="16.5" hidden="1" customHeight="1">
      <c r="A285" s="106" t="s">
        <v>1042</v>
      </c>
      <c r="B285" s="107" t="s">
        <v>359</v>
      </c>
      <c r="C285" s="108" t="s">
        <v>86</v>
      </c>
      <c r="D285" s="107" t="s">
        <v>360</v>
      </c>
      <c r="E285" s="107" t="s">
        <v>45</v>
      </c>
      <c r="F285" s="108" t="s">
        <v>103</v>
      </c>
      <c r="G285" s="107">
        <v>42.545400000000001</v>
      </c>
      <c r="H285" s="107">
        <v>17.09</v>
      </c>
      <c r="I285" s="120">
        <v>17.09</v>
      </c>
      <c r="J285" s="107">
        <v>19.91</v>
      </c>
      <c r="K285" s="107">
        <v>16.52</v>
      </c>
      <c r="L285" s="107">
        <v>727.1</v>
      </c>
      <c r="M285" s="107">
        <v>847.08</v>
      </c>
    </row>
    <row r="286" spans="1:13" ht="16.5" hidden="1" customHeight="1">
      <c r="A286" s="106" t="s">
        <v>1043</v>
      </c>
      <c r="B286" s="107" t="s">
        <v>362</v>
      </c>
      <c r="C286" s="108" t="s">
        <v>86</v>
      </c>
      <c r="D286" s="107" t="s">
        <v>363</v>
      </c>
      <c r="E286" s="107" t="s">
        <v>45</v>
      </c>
      <c r="F286" s="108" t="s">
        <v>103</v>
      </c>
      <c r="G286" s="107">
        <v>275.4264</v>
      </c>
      <c r="H286" s="107">
        <v>2.97</v>
      </c>
      <c r="I286" s="120">
        <v>2.97</v>
      </c>
      <c r="J286" s="107">
        <v>3.46</v>
      </c>
      <c r="K286" s="107">
        <v>16.52</v>
      </c>
      <c r="L286" s="107">
        <v>818.02</v>
      </c>
      <c r="M286" s="107">
        <v>952.98</v>
      </c>
    </row>
    <row r="287" spans="1:13" ht="16.5" hidden="1" customHeight="1">
      <c r="A287" s="106" t="s">
        <v>1044</v>
      </c>
      <c r="B287" s="107" t="s">
        <v>365</v>
      </c>
      <c r="C287" s="108" t="s">
        <v>86</v>
      </c>
      <c r="D287" s="107" t="s">
        <v>366</v>
      </c>
      <c r="E287" s="107" t="s">
        <v>45</v>
      </c>
      <c r="F287" s="108" t="s">
        <v>9</v>
      </c>
      <c r="G287" s="107">
        <v>38.18</v>
      </c>
      <c r="H287" s="107">
        <v>432</v>
      </c>
      <c r="I287" s="120">
        <v>432</v>
      </c>
      <c r="J287" s="107">
        <v>503.37</v>
      </c>
      <c r="K287" s="107">
        <v>16.52</v>
      </c>
      <c r="L287" s="107">
        <v>16493.759999999998</v>
      </c>
      <c r="M287" s="107">
        <v>19218.669999999998</v>
      </c>
    </row>
    <row r="288" spans="1:13" ht="16.5" hidden="1" customHeight="1">
      <c r="A288" s="106" t="s">
        <v>1045</v>
      </c>
      <c r="B288" s="107" t="s">
        <v>3838</v>
      </c>
      <c r="C288" s="108" t="s">
        <v>86</v>
      </c>
      <c r="D288" s="107" t="s">
        <v>3839</v>
      </c>
      <c r="E288" s="107" t="s">
        <v>45</v>
      </c>
      <c r="F288" s="108" t="s">
        <v>3840</v>
      </c>
      <c r="G288" s="107">
        <v>202</v>
      </c>
      <c r="H288" s="107">
        <v>25</v>
      </c>
      <c r="I288" s="120">
        <v>25</v>
      </c>
      <c r="J288" s="107">
        <v>29.13</v>
      </c>
      <c r="K288" s="107">
        <v>16.52</v>
      </c>
      <c r="L288" s="107">
        <v>5050</v>
      </c>
      <c r="M288" s="107">
        <v>5884.26</v>
      </c>
    </row>
    <row r="289" spans="1:13" ht="16.5" hidden="1" customHeight="1">
      <c r="A289" s="106" t="s">
        <v>1048</v>
      </c>
      <c r="B289" s="116" t="s">
        <v>3841</v>
      </c>
      <c r="C289" s="117" t="s">
        <v>355</v>
      </c>
      <c r="D289" s="116" t="s">
        <v>3842</v>
      </c>
      <c r="E289" s="116" t="s">
        <v>3843</v>
      </c>
      <c r="F289" s="117" t="s">
        <v>138</v>
      </c>
      <c r="G289" s="116">
        <v>2</v>
      </c>
      <c r="H289" s="116">
        <v>210.33</v>
      </c>
      <c r="I289" s="123">
        <v>210.33</v>
      </c>
      <c r="J289" s="116">
        <v>245.08</v>
      </c>
      <c r="K289" s="116">
        <v>16.52</v>
      </c>
      <c r="L289" s="116">
        <v>420.66</v>
      </c>
      <c r="M289" s="116">
        <v>490.16</v>
      </c>
    </row>
    <row r="290" spans="1:13" ht="16.5" hidden="1" customHeight="1">
      <c r="A290" s="106" t="s">
        <v>1049</v>
      </c>
      <c r="B290" s="107" t="s">
        <v>3844</v>
      </c>
      <c r="C290" s="108" t="s">
        <v>86</v>
      </c>
      <c r="D290" s="107" t="s">
        <v>3845</v>
      </c>
      <c r="E290" s="107" t="s">
        <v>45</v>
      </c>
      <c r="F290" s="108" t="s">
        <v>103</v>
      </c>
      <c r="G290" s="107">
        <v>32.520000000000003</v>
      </c>
      <c r="H290" s="107">
        <v>6.29</v>
      </c>
      <c r="I290" s="120">
        <v>6.29</v>
      </c>
      <c r="J290" s="107">
        <v>6.29</v>
      </c>
      <c r="K290" s="107">
        <v>0</v>
      </c>
      <c r="L290" s="107">
        <v>204.55</v>
      </c>
      <c r="M290" s="107">
        <v>204.55</v>
      </c>
    </row>
    <row r="291" spans="1:13" ht="16.5" hidden="1" customHeight="1">
      <c r="A291" s="106" t="s">
        <v>1050</v>
      </c>
      <c r="B291" s="107" t="s">
        <v>3846</v>
      </c>
      <c r="C291" s="108" t="s">
        <v>86</v>
      </c>
      <c r="D291" s="107" t="s">
        <v>3847</v>
      </c>
      <c r="E291" s="107" t="s">
        <v>3848</v>
      </c>
      <c r="F291" s="108" t="s">
        <v>138</v>
      </c>
      <c r="G291" s="107">
        <v>66</v>
      </c>
      <c r="H291" s="107">
        <v>160</v>
      </c>
      <c r="I291" s="120">
        <v>160</v>
      </c>
      <c r="J291" s="107">
        <v>186.43</v>
      </c>
      <c r="K291" s="107">
        <v>16.52</v>
      </c>
      <c r="L291" s="107">
        <v>10560</v>
      </c>
      <c r="M291" s="107">
        <v>12304.38</v>
      </c>
    </row>
    <row r="292" spans="1:13" ht="16.5" hidden="1" customHeight="1">
      <c r="A292" s="106" t="s">
        <v>1051</v>
      </c>
      <c r="B292" s="109" t="s">
        <v>3849</v>
      </c>
      <c r="C292" s="110" t="s">
        <v>86</v>
      </c>
      <c r="D292" s="109" t="s">
        <v>3850</v>
      </c>
      <c r="E292" s="109" t="s">
        <v>3851</v>
      </c>
      <c r="F292" s="110" t="s">
        <v>142</v>
      </c>
      <c r="G292" s="109">
        <v>2</v>
      </c>
      <c r="H292" s="109">
        <v>10047</v>
      </c>
      <c r="I292" s="130">
        <v>7733.63</v>
      </c>
      <c r="J292" s="109">
        <v>8739</v>
      </c>
      <c r="K292" s="109">
        <v>13</v>
      </c>
      <c r="L292" s="109">
        <v>15467.26</v>
      </c>
      <c r="M292" s="109">
        <v>17478</v>
      </c>
    </row>
    <row r="293" spans="1:13" ht="16.5" hidden="1" customHeight="1">
      <c r="A293" s="106" t="s">
        <v>1052</v>
      </c>
      <c r="B293" s="107" t="s">
        <v>3852</v>
      </c>
      <c r="C293" s="108" t="s">
        <v>86</v>
      </c>
      <c r="D293" s="107" t="s">
        <v>3850</v>
      </c>
      <c r="E293" s="107" t="s">
        <v>3853</v>
      </c>
      <c r="F293" s="108" t="s">
        <v>142</v>
      </c>
      <c r="G293" s="107">
        <v>1</v>
      </c>
      <c r="H293" s="107">
        <v>60001</v>
      </c>
      <c r="I293" s="120">
        <v>60001</v>
      </c>
      <c r="J293" s="107">
        <v>69913.17</v>
      </c>
      <c r="K293" s="107">
        <v>16.52</v>
      </c>
      <c r="L293" s="107">
        <v>60001</v>
      </c>
      <c r="M293" s="107">
        <v>69913.17</v>
      </c>
    </row>
    <row r="294" spans="1:13" ht="16.5" hidden="1" customHeight="1">
      <c r="A294" s="106" t="s">
        <v>1053</v>
      </c>
      <c r="B294" s="107" t="s">
        <v>3854</v>
      </c>
      <c r="C294" s="108" t="s">
        <v>86</v>
      </c>
      <c r="D294" s="107" t="s">
        <v>3855</v>
      </c>
      <c r="E294" s="107" t="s">
        <v>3856</v>
      </c>
      <c r="F294" s="108" t="s">
        <v>1411</v>
      </c>
      <c r="G294" s="107">
        <v>102</v>
      </c>
      <c r="H294" s="107">
        <v>15</v>
      </c>
      <c r="I294" s="120">
        <v>15</v>
      </c>
      <c r="J294" s="107">
        <v>17.48</v>
      </c>
      <c r="K294" s="107">
        <v>16.52</v>
      </c>
      <c r="L294" s="107">
        <v>1530</v>
      </c>
      <c r="M294" s="107">
        <v>1782.96</v>
      </c>
    </row>
    <row r="295" spans="1:13" ht="16.5" hidden="1" customHeight="1">
      <c r="A295" s="106" t="s">
        <v>1056</v>
      </c>
      <c r="B295" s="107" t="s">
        <v>1593</v>
      </c>
      <c r="C295" s="108" t="s">
        <v>86</v>
      </c>
      <c r="D295" s="107" t="s">
        <v>1594</v>
      </c>
      <c r="E295" s="107" t="s">
        <v>1595</v>
      </c>
      <c r="F295" s="108" t="s">
        <v>142</v>
      </c>
      <c r="G295" s="107">
        <v>10.5</v>
      </c>
      <c r="H295" s="107">
        <v>13.72</v>
      </c>
      <c r="I295" s="120">
        <v>13.72</v>
      </c>
      <c r="J295" s="107">
        <v>13.72</v>
      </c>
      <c r="K295" s="107">
        <v>0</v>
      </c>
      <c r="L295" s="107">
        <v>144.06</v>
      </c>
      <c r="M295" s="107">
        <v>144.06</v>
      </c>
    </row>
    <row r="296" spans="1:13" ht="16.5" hidden="1" customHeight="1">
      <c r="A296" s="106" t="s">
        <v>1057</v>
      </c>
      <c r="B296" s="107" t="s">
        <v>1102</v>
      </c>
      <c r="C296" s="108" t="s">
        <v>86</v>
      </c>
      <c r="D296" s="107" t="s">
        <v>1103</v>
      </c>
      <c r="E296" s="107" t="s">
        <v>45</v>
      </c>
      <c r="F296" s="108" t="s">
        <v>103</v>
      </c>
      <c r="G296" s="107">
        <v>48.399000000000001</v>
      </c>
      <c r="H296" s="107">
        <v>11.47</v>
      </c>
      <c r="I296" s="120">
        <v>11.47</v>
      </c>
      <c r="J296" s="107">
        <v>13.36</v>
      </c>
      <c r="K296" s="107">
        <v>16.52</v>
      </c>
      <c r="L296" s="107">
        <v>555.14</v>
      </c>
      <c r="M296" s="107">
        <v>646.61</v>
      </c>
    </row>
    <row r="297" spans="1:13" ht="16.5" hidden="1" customHeight="1">
      <c r="A297" s="111" t="s">
        <v>1061</v>
      </c>
      <c r="B297" s="125" t="s">
        <v>368</v>
      </c>
      <c r="C297" s="126" t="s">
        <v>86</v>
      </c>
      <c r="D297" s="125" t="s">
        <v>369</v>
      </c>
      <c r="E297" s="125" t="s">
        <v>45</v>
      </c>
      <c r="F297" s="126" t="s">
        <v>43</v>
      </c>
      <c r="G297" s="125">
        <v>3156.0565999999999</v>
      </c>
      <c r="H297" s="125">
        <v>4.58</v>
      </c>
      <c r="I297" s="130">
        <v>3.8</v>
      </c>
      <c r="J297" s="125">
        <v>3.911</v>
      </c>
      <c r="K297" s="125">
        <v>2.92</v>
      </c>
      <c r="L297" s="125">
        <v>11993.02</v>
      </c>
      <c r="M297" s="125">
        <v>12343.34</v>
      </c>
    </row>
    <row r="298" spans="1:13" ht="16.5" hidden="1" customHeight="1">
      <c r="A298" s="111" t="s">
        <v>1065</v>
      </c>
      <c r="B298" s="125" t="s">
        <v>368</v>
      </c>
      <c r="C298" s="126" t="s">
        <v>86</v>
      </c>
      <c r="D298" s="125" t="s">
        <v>369</v>
      </c>
      <c r="E298" s="125" t="s">
        <v>45</v>
      </c>
      <c r="F298" s="126" t="s">
        <v>43</v>
      </c>
      <c r="G298" s="125">
        <v>56.880699999999997</v>
      </c>
      <c r="H298" s="125">
        <v>4.58</v>
      </c>
      <c r="I298" s="130">
        <v>3.8</v>
      </c>
      <c r="J298" s="125">
        <v>3.8</v>
      </c>
      <c r="K298" s="125">
        <v>0</v>
      </c>
      <c r="L298" s="125">
        <v>216.15</v>
      </c>
      <c r="M298" s="125">
        <v>216.15</v>
      </c>
    </row>
    <row r="299" spans="1:13" ht="16.5" hidden="1" customHeight="1">
      <c r="A299" s="106" t="s">
        <v>1069</v>
      </c>
      <c r="B299" s="109" t="s">
        <v>3857</v>
      </c>
      <c r="C299" s="110" t="s">
        <v>86</v>
      </c>
      <c r="D299" s="109" t="s">
        <v>650</v>
      </c>
      <c r="E299" s="109" t="s">
        <v>45</v>
      </c>
      <c r="F299" s="110" t="s">
        <v>652</v>
      </c>
      <c r="G299" s="109">
        <v>4.1440000000000001</v>
      </c>
      <c r="H299" s="109">
        <v>0.77</v>
      </c>
      <c r="I299" s="130">
        <v>0.62</v>
      </c>
      <c r="J299" s="109">
        <v>0.62</v>
      </c>
      <c r="K299" s="109">
        <v>0</v>
      </c>
      <c r="L299" s="109">
        <v>2.57</v>
      </c>
      <c r="M299" s="109">
        <v>2.57</v>
      </c>
    </row>
    <row r="300" spans="1:13" ht="16.5" hidden="1" customHeight="1">
      <c r="A300" s="106" t="s">
        <v>1070</v>
      </c>
      <c r="B300" s="107" t="s">
        <v>2950</v>
      </c>
      <c r="C300" s="108" t="s">
        <v>86</v>
      </c>
      <c r="D300" s="107" t="s">
        <v>2914</v>
      </c>
      <c r="E300" s="107" t="s">
        <v>2915</v>
      </c>
      <c r="F300" s="108" t="s">
        <v>142</v>
      </c>
      <c r="G300" s="107">
        <v>105.505</v>
      </c>
      <c r="H300" s="107">
        <v>0.68</v>
      </c>
      <c r="I300" s="120">
        <v>0.68</v>
      </c>
      <c r="J300" s="107">
        <v>0.68</v>
      </c>
      <c r="K300" s="107">
        <v>0</v>
      </c>
      <c r="L300" s="107">
        <v>71.739999999999995</v>
      </c>
      <c r="M300" s="107">
        <v>71.739999999999995</v>
      </c>
    </row>
    <row r="301" spans="1:13" ht="16.5" hidden="1" customHeight="1">
      <c r="A301" s="106" t="s">
        <v>1071</v>
      </c>
      <c r="B301" s="116" t="s">
        <v>3858</v>
      </c>
      <c r="C301" s="117" t="s">
        <v>355</v>
      </c>
      <c r="D301" s="116" t="s">
        <v>3859</v>
      </c>
      <c r="E301" s="116" t="s">
        <v>45</v>
      </c>
      <c r="F301" s="117" t="s">
        <v>740</v>
      </c>
      <c r="G301" s="116">
        <v>1</v>
      </c>
      <c r="H301" s="116">
        <v>100</v>
      </c>
      <c r="I301" s="123">
        <v>100</v>
      </c>
      <c r="J301" s="116">
        <v>116.52</v>
      </c>
      <c r="K301" s="116">
        <v>16.52</v>
      </c>
      <c r="L301" s="116">
        <v>100</v>
      </c>
      <c r="M301" s="116">
        <v>116.52</v>
      </c>
    </row>
    <row r="302" spans="1:13" ht="16.5" hidden="1" customHeight="1">
      <c r="A302" s="106" t="s">
        <v>1072</v>
      </c>
      <c r="B302" s="107" t="s">
        <v>3860</v>
      </c>
      <c r="C302" s="108" t="s">
        <v>86</v>
      </c>
      <c r="D302" s="107" t="s">
        <v>3861</v>
      </c>
      <c r="E302" s="107" t="s">
        <v>45</v>
      </c>
      <c r="F302" s="108" t="s">
        <v>103</v>
      </c>
      <c r="G302" s="107">
        <v>808.31910000000005</v>
      </c>
      <c r="H302" s="107">
        <v>4.4400000000000004</v>
      </c>
      <c r="I302" s="120">
        <v>4.4400000000000004</v>
      </c>
      <c r="J302" s="107">
        <v>5.17</v>
      </c>
      <c r="K302" s="107">
        <v>16.52</v>
      </c>
      <c r="L302" s="107">
        <v>3588.94</v>
      </c>
      <c r="M302" s="107">
        <v>4179.01</v>
      </c>
    </row>
    <row r="303" spans="1:13" ht="16.5" hidden="1" customHeight="1">
      <c r="A303" s="106" t="s">
        <v>1073</v>
      </c>
      <c r="B303" s="107" t="s">
        <v>1114</v>
      </c>
      <c r="C303" s="108" t="s">
        <v>86</v>
      </c>
      <c r="D303" s="107" t="s">
        <v>1115</v>
      </c>
      <c r="E303" s="107" t="s">
        <v>1116</v>
      </c>
      <c r="F303" s="108" t="s">
        <v>1117</v>
      </c>
      <c r="G303" s="107">
        <v>32.074399999999997</v>
      </c>
      <c r="H303" s="107">
        <v>5.74</v>
      </c>
      <c r="I303" s="120">
        <v>5.74</v>
      </c>
      <c r="J303" s="107">
        <v>6.69</v>
      </c>
      <c r="K303" s="107">
        <v>16.52</v>
      </c>
      <c r="L303" s="107">
        <v>184.11</v>
      </c>
      <c r="M303" s="107">
        <v>214.58</v>
      </c>
    </row>
    <row r="304" spans="1:13" ht="16.5" hidden="1" customHeight="1">
      <c r="A304" s="106" t="s">
        <v>1074</v>
      </c>
      <c r="B304" s="107" t="s">
        <v>1119</v>
      </c>
      <c r="C304" s="108" t="s">
        <v>86</v>
      </c>
      <c r="D304" s="107" t="s">
        <v>1120</v>
      </c>
      <c r="E304" s="107" t="s">
        <v>45</v>
      </c>
      <c r="F304" s="108" t="s">
        <v>142</v>
      </c>
      <c r="G304" s="107">
        <v>6.3594999999999997</v>
      </c>
      <c r="H304" s="107">
        <v>7.05</v>
      </c>
      <c r="I304" s="120">
        <v>7.05</v>
      </c>
      <c r="J304" s="107">
        <v>8.2100000000000009</v>
      </c>
      <c r="K304" s="107">
        <v>16.52</v>
      </c>
      <c r="L304" s="107">
        <v>44.83</v>
      </c>
      <c r="M304" s="107">
        <v>52.21</v>
      </c>
    </row>
    <row r="305" spans="1:13" ht="16.5" hidden="1" customHeight="1">
      <c r="A305" s="106" t="s">
        <v>1079</v>
      </c>
      <c r="B305" s="107" t="s">
        <v>1122</v>
      </c>
      <c r="C305" s="108" t="s">
        <v>86</v>
      </c>
      <c r="D305" s="107" t="s">
        <v>1123</v>
      </c>
      <c r="E305" s="107" t="s">
        <v>1124</v>
      </c>
      <c r="F305" s="108" t="s">
        <v>344</v>
      </c>
      <c r="G305" s="107">
        <v>94.011099999999999</v>
      </c>
      <c r="H305" s="107">
        <v>13.08</v>
      </c>
      <c r="I305" s="120">
        <v>13.08</v>
      </c>
      <c r="J305" s="107">
        <v>15.24</v>
      </c>
      <c r="K305" s="107">
        <v>16.52</v>
      </c>
      <c r="L305" s="107">
        <v>1229.67</v>
      </c>
      <c r="M305" s="107">
        <v>1432.73</v>
      </c>
    </row>
    <row r="306" spans="1:13" ht="16.5" hidden="1" customHeight="1">
      <c r="A306" s="106" t="s">
        <v>1080</v>
      </c>
      <c r="B306" s="109" t="s">
        <v>1126</v>
      </c>
      <c r="C306" s="110" t="s">
        <v>86</v>
      </c>
      <c r="D306" s="109" t="s">
        <v>1127</v>
      </c>
      <c r="E306" s="109" t="s">
        <v>45</v>
      </c>
      <c r="F306" s="110" t="s">
        <v>138</v>
      </c>
      <c r="G306" s="109">
        <v>10.7836</v>
      </c>
      <c r="H306" s="109">
        <v>5.62</v>
      </c>
      <c r="I306" s="121">
        <v>5.92</v>
      </c>
      <c r="J306" s="109">
        <v>6.8979999999999997</v>
      </c>
      <c r="K306" s="109">
        <v>16.52</v>
      </c>
      <c r="L306" s="109">
        <v>63.84</v>
      </c>
      <c r="M306" s="109">
        <v>74.39</v>
      </c>
    </row>
    <row r="307" spans="1:13" ht="16.5" hidden="1" customHeight="1">
      <c r="A307" s="106" t="s">
        <v>1083</v>
      </c>
      <c r="B307" s="109" t="s">
        <v>1129</v>
      </c>
      <c r="C307" s="110" t="s">
        <v>86</v>
      </c>
      <c r="D307" s="109" t="s">
        <v>1130</v>
      </c>
      <c r="E307" s="109" t="s">
        <v>45</v>
      </c>
      <c r="F307" s="110" t="s">
        <v>138</v>
      </c>
      <c r="G307" s="109">
        <v>71.890799999999999</v>
      </c>
      <c r="H307" s="109">
        <v>5.24</v>
      </c>
      <c r="I307" s="121">
        <v>5.92</v>
      </c>
      <c r="J307" s="109">
        <v>6.8979999999999997</v>
      </c>
      <c r="K307" s="109">
        <v>16.52</v>
      </c>
      <c r="L307" s="109">
        <v>425.59</v>
      </c>
      <c r="M307" s="109">
        <v>495.9</v>
      </c>
    </row>
    <row r="308" spans="1:13" ht="16.5" hidden="1" customHeight="1">
      <c r="A308" s="106" t="s">
        <v>1086</v>
      </c>
      <c r="B308" s="107" t="s">
        <v>3862</v>
      </c>
      <c r="C308" s="108" t="s">
        <v>86</v>
      </c>
      <c r="D308" s="107" t="s">
        <v>3863</v>
      </c>
      <c r="E308" s="107" t="s">
        <v>45</v>
      </c>
      <c r="F308" s="108" t="s">
        <v>103</v>
      </c>
      <c r="G308" s="107">
        <v>507.9162</v>
      </c>
      <c r="H308" s="107">
        <v>3.88</v>
      </c>
      <c r="I308" s="120">
        <v>3.88</v>
      </c>
      <c r="J308" s="107">
        <v>4.5199999999999996</v>
      </c>
      <c r="K308" s="107">
        <v>16.52</v>
      </c>
      <c r="L308" s="107">
        <v>1970.71</v>
      </c>
      <c r="M308" s="107">
        <v>2295.7800000000002</v>
      </c>
    </row>
    <row r="309" spans="1:13" ht="16.5" hidden="1" customHeight="1">
      <c r="A309" s="106" t="s">
        <v>1087</v>
      </c>
      <c r="B309" s="109" t="s">
        <v>1596</v>
      </c>
      <c r="C309" s="110" t="s">
        <v>86</v>
      </c>
      <c r="D309" s="109" t="s">
        <v>1597</v>
      </c>
      <c r="E309" s="109" t="s">
        <v>98</v>
      </c>
      <c r="F309" s="110" t="s">
        <v>142</v>
      </c>
      <c r="G309" s="109">
        <v>0.33939999999999998</v>
      </c>
      <c r="H309" s="109">
        <v>45.5</v>
      </c>
      <c r="I309" s="121">
        <v>53.02</v>
      </c>
      <c r="J309" s="109">
        <v>53.02</v>
      </c>
      <c r="K309" s="109">
        <v>0</v>
      </c>
      <c r="L309" s="109">
        <v>17.989999999999998</v>
      </c>
      <c r="M309" s="109">
        <v>17.989999999999998</v>
      </c>
    </row>
    <row r="310" spans="1:13" ht="16.5" hidden="1" customHeight="1">
      <c r="A310" s="106" t="s">
        <v>1088</v>
      </c>
      <c r="B310" s="109" t="s">
        <v>1598</v>
      </c>
      <c r="C310" s="110" t="s">
        <v>86</v>
      </c>
      <c r="D310" s="109" t="s">
        <v>1599</v>
      </c>
      <c r="E310" s="109" t="s">
        <v>98</v>
      </c>
      <c r="F310" s="110" t="s">
        <v>142</v>
      </c>
      <c r="G310" s="109">
        <v>8.8300000000000003E-2</v>
      </c>
      <c r="H310" s="109">
        <v>116.35</v>
      </c>
      <c r="I310" s="121">
        <v>135.57</v>
      </c>
      <c r="J310" s="109">
        <v>135.57</v>
      </c>
      <c r="K310" s="109">
        <v>0</v>
      </c>
      <c r="L310" s="109">
        <v>11.97</v>
      </c>
      <c r="M310" s="109">
        <v>11.97</v>
      </c>
    </row>
    <row r="311" spans="1:13" ht="16.5" hidden="1" customHeight="1">
      <c r="A311" s="106" t="s">
        <v>1089</v>
      </c>
      <c r="B311" s="116" t="s">
        <v>3864</v>
      </c>
      <c r="C311" s="117" t="s">
        <v>355</v>
      </c>
      <c r="D311" s="116" t="s">
        <v>3865</v>
      </c>
      <c r="E311" s="116" t="s">
        <v>45</v>
      </c>
      <c r="F311" s="117" t="s">
        <v>138</v>
      </c>
      <c r="G311" s="116">
        <v>6</v>
      </c>
      <c r="H311" s="116">
        <v>421.63</v>
      </c>
      <c r="I311" s="123">
        <v>421.63</v>
      </c>
      <c r="J311" s="116">
        <v>476.44</v>
      </c>
      <c r="K311" s="116">
        <v>13</v>
      </c>
      <c r="L311" s="116">
        <v>2529.7800000000002</v>
      </c>
      <c r="M311" s="116">
        <v>2858.64</v>
      </c>
    </row>
    <row r="312" spans="1:13" ht="16.5" hidden="1" customHeight="1">
      <c r="A312" s="106" t="s">
        <v>1090</v>
      </c>
      <c r="B312" s="135" t="s">
        <v>3864</v>
      </c>
      <c r="C312" s="136" t="s">
        <v>355</v>
      </c>
      <c r="D312" s="135" t="s">
        <v>3866</v>
      </c>
      <c r="E312" s="135" t="s">
        <v>45</v>
      </c>
      <c r="F312" s="136" t="s">
        <v>138</v>
      </c>
      <c r="G312" s="135">
        <v>66</v>
      </c>
      <c r="H312" s="135">
        <v>340</v>
      </c>
      <c r="I312" s="137">
        <v>340</v>
      </c>
      <c r="J312" s="135">
        <v>396.16800000000001</v>
      </c>
      <c r="K312" s="135">
        <v>16.52</v>
      </c>
      <c r="L312" s="135">
        <v>22440</v>
      </c>
      <c r="M312" s="135">
        <v>26147.09</v>
      </c>
    </row>
    <row r="313" spans="1:13" ht="16.5" hidden="1" customHeight="1">
      <c r="A313" s="106" t="s">
        <v>1094</v>
      </c>
      <c r="B313" s="116" t="s">
        <v>3867</v>
      </c>
      <c r="C313" s="117" t="s">
        <v>355</v>
      </c>
      <c r="D313" s="116" t="s">
        <v>3868</v>
      </c>
      <c r="E313" s="116" t="s">
        <v>45</v>
      </c>
      <c r="F313" s="117" t="s">
        <v>138</v>
      </c>
      <c r="G313" s="116">
        <v>4</v>
      </c>
      <c r="H313" s="116">
        <v>497.86</v>
      </c>
      <c r="I313" s="123">
        <v>497.86</v>
      </c>
      <c r="J313" s="116">
        <v>580.10599999999999</v>
      </c>
      <c r="K313" s="116">
        <v>16.52</v>
      </c>
      <c r="L313" s="116">
        <v>1991.44</v>
      </c>
      <c r="M313" s="116">
        <v>2320.42</v>
      </c>
    </row>
    <row r="314" spans="1:13" ht="16.5" hidden="1" customHeight="1">
      <c r="A314" s="106" t="s">
        <v>1098</v>
      </c>
      <c r="B314" s="131" t="s">
        <v>3867</v>
      </c>
      <c r="C314" s="132" t="s">
        <v>355</v>
      </c>
      <c r="D314" s="131" t="s">
        <v>3869</v>
      </c>
      <c r="E314" s="131" t="s">
        <v>45</v>
      </c>
      <c r="F314" s="132" t="s">
        <v>138</v>
      </c>
      <c r="G314" s="131">
        <v>4</v>
      </c>
      <c r="H314" s="131">
        <v>105.81</v>
      </c>
      <c r="I314" s="133">
        <v>105.81</v>
      </c>
      <c r="J314" s="131">
        <v>119.57</v>
      </c>
      <c r="K314" s="131">
        <v>16.52</v>
      </c>
      <c r="L314" s="131">
        <v>423.24</v>
      </c>
      <c r="M314" s="131">
        <v>478.28</v>
      </c>
    </row>
    <row r="315" spans="1:13" ht="16.5" hidden="1" customHeight="1">
      <c r="A315" s="106" t="s">
        <v>1101</v>
      </c>
      <c r="B315" s="135" t="s">
        <v>3870</v>
      </c>
      <c r="C315" s="136" t="s">
        <v>355</v>
      </c>
      <c r="D315" s="135" t="s">
        <v>3871</v>
      </c>
      <c r="E315" s="135" t="s">
        <v>45</v>
      </c>
      <c r="F315" s="136" t="s">
        <v>138</v>
      </c>
      <c r="G315" s="135">
        <v>14</v>
      </c>
      <c r="H315" s="135">
        <v>190.39</v>
      </c>
      <c r="I315" s="137">
        <v>190.39</v>
      </c>
      <c r="J315" s="135">
        <v>215.14</v>
      </c>
      <c r="K315" s="135">
        <v>13</v>
      </c>
      <c r="L315" s="135">
        <v>2665.46</v>
      </c>
      <c r="M315" s="135">
        <v>3011.96</v>
      </c>
    </row>
    <row r="316" spans="1:13" ht="16.5" hidden="1" customHeight="1">
      <c r="A316" s="106" t="s">
        <v>1104</v>
      </c>
      <c r="B316" s="107" t="s">
        <v>1600</v>
      </c>
      <c r="C316" s="108" t="s">
        <v>86</v>
      </c>
      <c r="D316" s="107" t="s">
        <v>1601</v>
      </c>
      <c r="E316" s="107" t="s">
        <v>1602</v>
      </c>
      <c r="F316" s="108" t="s">
        <v>103</v>
      </c>
      <c r="G316" s="107">
        <v>0.15</v>
      </c>
      <c r="H316" s="107">
        <v>4.37</v>
      </c>
      <c r="I316" s="120">
        <v>4.37</v>
      </c>
      <c r="J316" s="107">
        <v>4.37</v>
      </c>
      <c r="K316" s="107">
        <v>0</v>
      </c>
      <c r="L316" s="107">
        <v>0.66</v>
      </c>
      <c r="M316" s="107">
        <v>0.66</v>
      </c>
    </row>
    <row r="317" spans="1:13" ht="16.5" hidden="1" customHeight="1">
      <c r="A317" s="106" t="s">
        <v>1105</v>
      </c>
      <c r="B317" s="107" t="s">
        <v>3872</v>
      </c>
      <c r="C317" s="108" t="s">
        <v>86</v>
      </c>
      <c r="D317" s="107" t="s">
        <v>1601</v>
      </c>
      <c r="E317" s="107" t="s">
        <v>3873</v>
      </c>
      <c r="F317" s="108" t="s">
        <v>103</v>
      </c>
      <c r="G317" s="107">
        <v>5.7</v>
      </c>
      <c r="H317" s="107">
        <v>4.2300000000000004</v>
      </c>
      <c r="I317" s="120">
        <v>4.2300000000000004</v>
      </c>
      <c r="J317" s="107">
        <v>4.2300000000000004</v>
      </c>
      <c r="K317" s="107">
        <v>0</v>
      </c>
      <c r="L317" s="107">
        <v>24.11</v>
      </c>
      <c r="M317" s="107">
        <v>24.11</v>
      </c>
    </row>
    <row r="318" spans="1:13" ht="16.5" hidden="1" customHeight="1">
      <c r="A318" s="106" t="s">
        <v>1106</v>
      </c>
      <c r="B318" s="116" t="s">
        <v>3874</v>
      </c>
      <c r="C318" s="117" t="s">
        <v>355</v>
      </c>
      <c r="D318" s="116" t="s">
        <v>3875</v>
      </c>
      <c r="E318" s="116" t="s">
        <v>45</v>
      </c>
      <c r="F318" s="117" t="s">
        <v>1093</v>
      </c>
      <c r="G318" s="116">
        <v>22.05</v>
      </c>
      <c r="H318" s="116">
        <v>27.22</v>
      </c>
      <c r="I318" s="123">
        <v>27.22</v>
      </c>
      <c r="J318" s="116">
        <v>27.22</v>
      </c>
      <c r="K318" s="116">
        <v>0</v>
      </c>
      <c r="L318" s="116">
        <v>600.20000000000005</v>
      </c>
      <c r="M318" s="116">
        <v>600.20000000000005</v>
      </c>
    </row>
    <row r="319" spans="1:13" ht="16.5" hidden="1" customHeight="1">
      <c r="A319" s="106" t="s">
        <v>1110</v>
      </c>
      <c r="B319" s="116" t="s">
        <v>3874</v>
      </c>
      <c r="C319" s="117" t="s">
        <v>355</v>
      </c>
      <c r="D319" s="116" t="s">
        <v>3876</v>
      </c>
      <c r="E319" s="116" t="s">
        <v>45</v>
      </c>
      <c r="F319" s="117" t="s">
        <v>1093</v>
      </c>
      <c r="G319" s="116">
        <v>16.8</v>
      </c>
      <c r="H319" s="116">
        <v>27.22</v>
      </c>
      <c r="I319" s="123">
        <v>27.22</v>
      </c>
      <c r="J319" s="116">
        <v>27.22</v>
      </c>
      <c r="K319" s="116">
        <v>0</v>
      </c>
      <c r="L319" s="116">
        <v>457.3</v>
      </c>
      <c r="M319" s="116">
        <v>457.3</v>
      </c>
    </row>
    <row r="320" spans="1:13" ht="16.5" hidden="1" customHeight="1">
      <c r="A320" s="106" t="s">
        <v>1111</v>
      </c>
      <c r="B320" s="116" t="s">
        <v>1605</v>
      </c>
      <c r="C320" s="117" t="s">
        <v>355</v>
      </c>
      <c r="D320" s="116" t="s">
        <v>3877</v>
      </c>
      <c r="E320" s="116" t="s">
        <v>45</v>
      </c>
      <c r="F320" s="117" t="s">
        <v>1548</v>
      </c>
      <c r="G320" s="116">
        <v>1</v>
      </c>
      <c r="H320" s="116">
        <v>3670.82</v>
      </c>
      <c r="I320" s="123">
        <v>3670.82</v>
      </c>
      <c r="J320" s="116">
        <v>4148.03</v>
      </c>
      <c r="K320" s="116">
        <v>13</v>
      </c>
      <c r="L320" s="116">
        <v>3670.82</v>
      </c>
      <c r="M320" s="116">
        <v>4148.03</v>
      </c>
    </row>
    <row r="321" spans="1:13" ht="16.5" hidden="1" customHeight="1">
      <c r="A321" s="106" t="s">
        <v>1112</v>
      </c>
      <c r="B321" s="138" t="s">
        <v>3878</v>
      </c>
      <c r="C321" s="139" t="s">
        <v>381</v>
      </c>
      <c r="D321" s="138" t="s">
        <v>3879</v>
      </c>
      <c r="E321" s="138" t="s">
        <v>3880</v>
      </c>
      <c r="F321" s="139" t="s">
        <v>43</v>
      </c>
      <c r="G321" s="138">
        <v>5.9080000000000004</v>
      </c>
      <c r="H321" s="138">
        <v>133.01</v>
      </c>
      <c r="I321" s="121">
        <v>500.26</v>
      </c>
      <c r="J321" s="138">
        <v>500.28</v>
      </c>
      <c r="K321" s="138" t="s">
        <v>45</v>
      </c>
      <c r="L321" s="138">
        <v>2955.54</v>
      </c>
      <c r="M321" s="138">
        <v>2955.65</v>
      </c>
    </row>
    <row r="322" spans="1:13" ht="16.5" hidden="1" customHeight="1">
      <c r="A322" s="106" t="s">
        <v>1113</v>
      </c>
      <c r="B322" s="116" t="s">
        <v>389</v>
      </c>
      <c r="C322" s="117" t="s">
        <v>355</v>
      </c>
      <c r="D322" s="116" t="s">
        <v>386</v>
      </c>
      <c r="E322" s="116" t="s">
        <v>390</v>
      </c>
      <c r="F322" s="117" t="s">
        <v>43</v>
      </c>
      <c r="G322" s="116">
        <v>0.78010000000000002</v>
      </c>
      <c r="H322" s="116">
        <v>665.11</v>
      </c>
      <c r="I322" s="123">
        <v>665.11</v>
      </c>
      <c r="J322" s="116">
        <v>774.98599999999999</v>
      </c>
      <c r="K322" s="116">
        <v>16.52</v>
      </c>
      <c r="L322" s="116">
        <v>518.85</v>
      </c>
      <c r="M322" s="116">
        <v>604.57000000000005</v>
      </c>
    </row>
    <row r="323" spans="1:13" ht="16.5" hidden="1" customHeight="1">
      <c r="A323" s="111" t="s">
        <v>1118</v>
      </c>
      <c r="B323" s="140" t="s">
        <v>389</v>
      </c>
      <c r="C323" s="141" t="s">
        <v>355</v>
      </c>
      <c r="D323" s="140" t="s">
        <v>386</v>
      </c>
      <c r="E323" s="140" t="s">
        <v>390</v>
      </c>
      <c r="F323" s="141" t="s">
        <v>43</v>
      </c>
      <c r="G323" s="140">
        <v>0.12379999999999999</v>
      </c>
      <c r="H323" s="140">
        <v>665.11</v>
      </c>
      <c r="I323" s="144">
        <v>665.11</v>
      </c>
      <c r="J323" s="140">
        <v>774.98599999999999</v>
      </c>
      <c r="K323" s="140">
        <v>16.52</v>
      </c>
      <c r="L323" s="140">
        <v>82.34</v>
      </c>
      <c r="M323" s="140">
        <v>95.94</v>
      </c>
    </row>
    <row r="324" spans="1:13" ht="16.5" hidden="1" customHeight="1">
      <c r="A324" s="111" t="s">
        <v>1121</v>
      </c>
      <c r="B324" s="140" t="s">
        <v>389</v>
      </c>
      <c r="C324" s="141" t="s">
        <v>355</v>
      </c>
      <c r="D324" s="140" t="s">
        <v>386</v>
      </c>
      <c r="E324" s="140" t="s">
        <v>390</v>
      </c>
      <c r="F324" s="141" t="s">
        <v>43</v>
      </c>
      <c r="G324" s="140">
        <v>0.1704</v>
      </c>
      <c r="H324" s="140">
        <v>665.11</v>
      </c>
      <c r="I324" s="144">
        <v>665.11</v>
      </c>
      <c r="J324" s="140">
        <v>665.11</v>
      </c>
      <c r="K324" s="140">
        <v>0</v>
      </c>
      <c r="L324" s="140">
        <v>113.33</v>
      </c>
      <c r="M324" s="140">
        <v>113.33</v>
      </c>
    </row>
    <row r="325" spans="1:13" ht="16.5" hidden="1" customHeight="1">
      <c r="A325" s="106" t="s">
        <v>1125</v>
      </c>
      <c r="B325" s="116" t="s">
        <v>395</v>
      </c>
      <c r="C325" s="117" t="s">
        <v>355</v>
      </c>
      <c r="D325" s="116" t="s">
        <v>386</v>
      </c>
      <c r="E325" s="116" t="s">
        <v>396</v>
      </c>
      <c r="F325" s="117" t="s">
        <v>43</v>
      </c>
      <c r="G325" s="116">
        <v>20.395399999999999</v>
      </c>
      <c r="H325" s="116">
        <v>0</v>
      </c>
      <c r="I325" s="123">
        <v>0</v>
      </c>
      <c r="J325" s="116">
        <v>0</v>
      </c>
      <c r="K325" s="116">
        <v>16.52</v>
      </c>
      <c r="L325" s="116">
        <v>0</v>
      </c>
      <c r="M325" s="116">
        <v>0</v>
      </c>
    </row>
    <row r="326" spans="1:13" ht="16.5" hidden="1" customHeight="1">
      <c r="A326" s="106" t="s">
        <v>1128</v>
      </c>
      <c r="B326" s="116" t="s">
        <v>400</v>
      </c>
      <c r="C326" s="117" t="s">
        <v>355</v>
      </c>
      <c r="D326" s="116" t="s">
        <v>386</v>
      </c>
      <c r="E326" s="116" t="s">
        <v>401</v>
      </c>
      <c r="F326" s="117" t="s">
        <v>43</v>
      </c>
      <c r="G326" s="116">
        <v>13.3165</v>
      </c>
      <c r="H326" s="116">
        <v>660.41</v>
      </c>
      <c r="I326" s="123">
        <v>660.41</v>
      </c>
      <c r="J326" s="116">
        <v>769.51</v>
      </c>
      <c r="K326" s="116">
        <v>16.52</v>
      </c>
      <c r="L326" s="116">
        <v>8794.35</v>
      </c>
      <c r="M326" s="116">
        <v>10247.18</v>
      </c>
    </row>
    <row r="327" spans="1:13" ht="16.5" hidden="1" customHeight="1">
      <c r="A327" s="106" t="s">
        <v>1131</v>
      </c>
      <c r="B327" s="135" t="s">
        <v>400</v>
      </c>
      <c r="C327" s="136" t="s">
        <v>355</v>
      </c>
      <c r="D327" s="135" t="s">
        <v>386</v>
      </c>
      <c r="E327" s="135" t="s">
        <v>401</v>
      </c>
      <c r="F327" s="136" t="s">
        <v>43</v>
      </c>
      <c r="G327" s="135">
        <v>39.730400000000003</v>
      </c>
      <c r="H327" s="135">
        <v>660.41</v>
      </c>
      <c r="I327" s="137">
        <v>660.41</v>
      </c>
      <c r="J327" s="135">
        <v>769.51</v>
      </c>
      <c r="K327" s="135">
        <v>16.52</v>
      </c>
      <c r="L327" s="135">
        <v>26238.35</v>
      </c>
      <c r="M327" s="135">
        <v>30572.94</v>
      </c>
    </row>
    <row r="328" spans="1:13" ht="16.5" hidden="1" customHeight="1">
      <c r="A328" s="111" t="s">
        <v>1132</v>
      </c>
      <c r="B328" s="140" t="s">
        <v>409</v>
      </c>
      <c r="C328" s="141" t="s">
        <v>355</v>
      </c>
      <c r="D328" s="140" t="s">
        <v>386</v>
      </c>
      <c r="E328" s="140" t="s">
        <v>410</v>
      </c>
      <c r="F328" s="141" t="s">
        <v>43</v>
      </c>
      <c r="G328" s="140">
        <v>12.674200000000001</v>
      </c>
      <c r="H328" s="140">
        <v>0</v>
      </c>
      <c r="I328" s="144">
        <v>0</v>
      </c>
      <c r="J328" s="140">
        <v>0</v>
      </c>
      <c r="K328" s="140">
        <v>16.52</v>
      </c>
      <c r="L328" s="140">
        <v>0</v>
      </c>
      <c r="M328" s="140">
        <v>0</v>
      </c>
    </row>
    <row r="329" spans="1:13" ht="16.5" hidden="1" customHeight="1">
      <c r="A329" s="111" t="s">
        <v>1133</v>
      </c>
      <c r="B329" s="140" t="s">
        <v>409</v>
      </c>
      <c r="C329" s="141" t="s">
        <v>355</v>
      </c>
      <c r="D329" s="140" t="s">
        <v>386</v>
      </c>
      <c r="E329" s="140" t="s">
        <v>410</v>
      </c>
      <c r="F329" s="141" t="s">
        <v>43</v>
      </c>
      <c r="G329" s="140">
        <v>17.104800000000001</v>
      </c>
      <c r="H329" s="140">
        <v>624.54</v>
      </c>
      <c r="I329" s="144">
        <v>624.54</v>
      </c>
      <c r="J329" s="140">
        <v>727.71400000000006</v>
      </c>
      <c r="K329" s="140">
        <v>16.52</v>
      </c>
      <c r="L329" s="140">
        <v>10682.63</v>
      </c>
      <c r="M329" s="140">
        <v>12447.4</v>
      </c>
    </row>
    <row r="330" spans="1:13" ht="16.5" hidden="1" customHeight="1">
      <c r="A330" s="106" t="s">
        <v>1134</v>
      </c>
      <c r="B330" s="135" t="s">
        <v>3881</v>
      </c>
      <c r="C330" s="136" t="s">
        <v>355</v>
      </c>
      <c r="D330" s="135" t="s">
        <v>386</v>
      </c>
      <c r="E330" s="135" t="s">
        <v>1193</v>
      </c>
      <c r="F330" s="136" t="s">
        <v>43</v>
      </c>
      <c r="G330" s="135">
        <v>2.4359999999999999</v>
      </c>
      <c r="H330" s="135">
        <v>637.54999999999995</v>
      </c>
      <c r="I330" s="137">
        <v>637.54999999999995</v>
      </c>
      <c r="J330" s="135">
        <v>742.87300000000005</v>
      </c>
      <c r="K330" s="135">
        <v>16.52</v>
      </c>
      <c r="L330" s="135">
        <v>1553.07</v>
      </c>
      <c r="M330" s="135">
        <v>1809.64</v>
      </c>
    </row>
    <row r="331" spans="1:13" ht="16.5" hidden="1" customHeight="1">
      <c r="A331" s="106" t="s">
        <v>1135</v>
      </c>
      <c r="B331" s="135" t="s">
        <v>1157</v>
      </c>
      <c r="C331" s="136" t="s">
        <v>355</v>
      </c>
      <c r="D331" s="135" t="s">
        <v>1158</v>
      </c>
      <c r="E331" s="135" t="s">
        <v>390</v>
      </c>
      <c r="F331" s="136" t="s">
        <v>43</v>
      </c>
      <c r="G331" s="135">
        <v>4.4219999999999997</v>
      </c>
      <c r="H331" s="135">
        <v>677.18</v>
      </c>
      <c r="I331" s="137">
        <v>677.18</v>
      </c>
      <c r="J331" s="135">
        <v>789.05</v>
      </c>
      <c r="K331" s="135">
        <v>16.52</v>
      </c>
      <c r="L331" s="135">
        <v>2994.49</v>
      </c>
      <c r="M331" s="135">
        <v>3489.18</v>
      </c>
    </row>
    <row r="332" spans="1:13" ht="16.5" hidden="1" customHeight="1">
      <c r="A332" s="106" t="s">
        <v>1136</v>
      </c>
      <c r="B332" s="116" t="s">
        <v>3882</v>
      </c>
      <c r="C332" s="117" t="s">
        <v>355</v>
      </c>
      <c r="D332" s="116" t="s">
        <v>3883</v>
      </c>
      <c r="E332" s="116" t="s">
        <v>45</v>
      </c>
      <c r="F332" s="117" t="s">
        <v>43</v>
      </c>
      <c r="G332" s="116">
        <v>1.6879999999999999</v>
      </c>
      <c r="H332" s="116">
        <v>0</v>
      </c>
      <c r="I332" s="123">
        <v>0</v>
      </c>
      <c r="J332" s="116">
        <v>0</v>
      </c>
      <c r="K332" s="116">
        <v>0</v>
      </c>
      <c r="L332" s="116">
        <v>0</v>
      </c>
      <c r="M332" s="116">
        <v>0</v>
      </c>
    </row>
    <row r="333" spans="1:13" ht="16.5" hidden="1" customHeight="1">
      <c r="A333" s="106" t="s">
        <v>1137</v>
      </c>
      <c r="B333" s="138" t="s">
        <v>3884</v>
      </c>
      <c r="C333" s="139" t="s">
        <v>381</v>
      </c>
      <c r="D333" s="138" t="s">
        <v>3885</v>
      </c>
      <c r="E333" s="138" t="s">
        <v>3886</v>
      </c>
      <c r="F333" s="139" t="s">
        <v>43</v>
      </c>
      <c r="G333" s="138">
        <v>0.05</v>
      </c>
      <c r="H333" s="138">
        <v>200.97</v>
      </c>
      <c r="I333" s="121">
        <v>614.32000000000005</v>
      </c>
      <c r="J333" s="138">
        <v>614.36</v>
      </c>
      <c r="K333" s="138" t="s">
        <v>45</v>
      </c>
      <c r="L333" s="138">
        <v>30.72</v>
      </c>
      <c r="M333" s="138">
        <v>30.72</v>
      </c>
    </row>
    <row r="334" spans="1:13" ht="16.5" hidden="1" customHeight="1">
      <c r="A334" s="106" t="s">
        <v>1138</v>
      </c>
      <c r="B334" s="138" t="s">
        <v>3887</v>
      </c>
      <c r="C334" s="139" t="s">
        <v>381</v>
      </c>
      <c r="D334" s="138" t="s">
        <v>3888</v>
      </c>
      <c r="E334" s="138" t="s">
        <v>410</v>
      </c>
      <c r="F334" s="139" t="s">
        <v>43</v>
      </c>
      <c r="G334" s="138">
        <v>5.9080000000000004</v>
      </c>
      <c r="H334" s="138">
        <v>157.88999999999999</v>
      </c>
      <c r="I334" s="121">
        <v>567.34</v>
      </c>
      <c r="J334" s="138">
        <v>567.48</v>
      </c>
      <c r="K334" s="138" t="s">
        <v>45</v>
      </c>
      <c r="L334" s="138">
        <v>3351.84</v>
      </c>
      <c r="M334" s="138">
        <v>3352.67</v>
      </c>
    </row>
    <row r="335" spans="1:13" ht="16.5" hidden="1" customHeight="1">
      <c r="A335" s="106" t="s">
        <v>1139</v>
      </c>
      <c r="B335" s="138" t="s">
        <v>3889</v>
      </c>
      <c r="C335" s="139" t="s">
        <v>381</v>
      </c>
      <c r="D335" s="138" t="s">
        <v>3888</v>
      </c>
      <c r="E335" s="138" t="s">
        <v>390</v>
      </c>
      <c r="F335" s="139" t="s">
        <v>43</v>
      </c>
      <c r="G335" s="138">
        <v>0.05</v>
      </c>
      <c r="H335" s="138">
        <v>225.85</v>
      </c>
      <c r="I335" s="121">
        <v>681.4</v>
      </c>
      <c r="J335" s="138">
        <v>681.56</v>
      </c>
      <c r="K335" s="138" t="s">
        <v>45</v>
      </c>
      <c r="L335" s="138">
        <v>34.07</v>
      </c>
      <c r="M335" s="138">
        <v>34.08</v>
      </c>
    </row>
    <row r="336" spans="1:13" ht="16.5" hidden="1" customHeight="1">
      <c r="A336" s="106" t="s">
        <v>1140</v>
      </c>
      <c r="B336" s="116" t="s">
        <v>416</v>
      </c>
      <c r="C336" s="117" t="s">
        <v>355</v>
      </c>
      <c r="D336" s="116" t="s">
        <v>417</v>
      </c>
      <c r="E336" s="116" t="s">
        <v>406</v>
      </c>
      <c r="F336" s="117" t="s">
        <v>43</v>
      </c>
      <c r="G336" s="116">
        <v>42.754899999999999</v>
      </c>
      <c r="H336" s="116">
        <v>0</v>
      </c>
      <c r="I336" s="123">
        <v>0</v>
      </c>
      <c r="J336" s="116">
        <v>0</v>
      </c>
      <c r="K336" s="116">
        <v>16.52</v>
      </c>
      <c r="L336" s="116">
        <v>0</v>
      </c>
      <c r="M336" s="116">
        <v>0</v>
      </c>
    </row>
    <row r="337" spans="1:13" ht="16.5" hidden="1" customHeight="1">
      <c r="A337" s="106" t="s">
        <v>1141</v>
      </c>
      <c r="B337" s="116" t="s">
        <v>416</v>
      </c>
      <c r="C337" s="117" t="s">
        <v>355</v>
      </c>
      <c r="D337" s="116" t="s">
        <v>3890</v>
      </c>
      <c r="E337" s="116" t="s">
        <v>406</v>
      </c>
      <c r="F337" s="117" t="s">
        <v>43</v>
      </c>
      <c r="G337" s="116">
        <v>1.2455000000000001</v>
      </c>
      <c r="H337" s="116">
        <v>0</v>
      </c>
      <c r="I337" s="123">
        <v>0</v>
      </c>
      <c r="J337" s="116">
        <v>0</v>
      </c>
      <c r="K337" s="116">
        <v>16.52</v>
      </c>
      <c r="L337" s="116">
        <v>0</v>
      </c>
      <c r="M337" s="116">
        <v>0</v>
      </c>
    </row>
    <row r="338" spans="1:13" ht="16.5" hidden="1" customHeight="1">
      <c r="A338" s="106" t="s">
        <v>1142</v>
      </c>
      <c r="B338" s="116" t="s">
        <v>427</v>
      </c>
      <c r="C338" s="117" t="s">
        <v>355</v>
      </c>
      <c r="D338" s="116" t="s">
        <v>417</v>
      </c>
      <c r="E338" s="116" t="s">
        <v>428</v>
      </c>
      <c r="F338" s="117" t="s">
        <v>43</v>
      </c>
      <c r="G338" s="116">
        <v>3.7193999999999998</v>
      </c>
      <c r="H338" s="116">
        <v>665.11</v>
      </c>
      <c r="I338" s="123">
        <v>665.11</v>
      </c>
      <c r="J338" s="116">
        <v>774.98599999999999</v>
      </c>
      <c r="K338" s="116">
        <v>16.52</v>
      </c>
      <c r="L338" s="116">
        <v>2473.81</v>
      </c>
      <c r="M338" s="116">
        <v>2882.48</v>
      </c>
    </row>
    <row r="339" spans="1:13" ht="16.5" hidden="1" customHeight="1">
      <c r="A339" s="106" t="s">
        <v>1144</v>
      </c>
      <c r="B339" s="109" t="s">
        <v>3891</v>
      </c>
      <c r="C339" s="110" t="s">
        <v>431</v>
      </c>
      <c r="D339" s="109" t="s">
        <v>432</v>
      </c>
      <c r="E339" s="109" t="s">
        <v>3892</v>
      </c>
      <c r="F339" s="110" t="s">
        <v>43</v>
      </c>
      <c r="G339" s="109">
        <v>1.6879999999999999</v>
      </c>
      <c r="H339" s="109">
        <v>271</v>
      </c>
      <c r="I339" s="121">
        <v>587.45000000000005</v>
      </c>
      <c r="J339" s="109">
        <v>587.45000000000005</v>
      </c>
      <c r="K339" s="109">
        <v>0</v>
      </c>
      <c r="L339" s="109">
        <v>991.62</v>
      </c>
      <c r="M339" s="109">
        <v>991.62</v>
      </c>
    </row>
    <row r="340" spans="1:13" ht="16.5" hidden="1" customHeight="1">
      <c r="A340" s="106" t="s">
        <v>1145</v>
      </c>
      <c r="B340" s="109" t="s">
        <v>452</v>
      </c>
      <c r="C340" s="110" t="s">
        <v>431</v>
      </c>
      <c r="D340" s="109" t="s">
        <v>453</v>
      </c>
      <c r="E340" s="109" t="s">
        <v>454</v>
      </c>
      <c r="F340" s="110" t="s">
        <v>9</v>
      </c>
      <c r="G340" s="109">
        <v>85.012200000000007</v>
      </c>
      <c r="H340" s="109">
        <v>289</v>
      </c>
      <c r="I340" s="121">
        <v>389</v>
      </c>
      <c r="J340" s="109">
        <v>453.26299999999998</v>
      </c>
      <c r="K340" s="109">
        <v>16.52</v>
      </c>
      <c r="L340" s="109">
        <v>33069.75</v>
      </c>
      <c r="M340" s="109">
        <v>38532.879999999997</v>
      </c>
    </row>
    <row r="341" spans="1:13" ht="16.5" hidden="1" customHeight="1">
      <c r="A341" s="106" t="s">
        <v>1146</v>
      </c>
      <c r="B341" s="109" t="s">
        <v>456</v>
      </c>
      <c r="C341" s="110" t="s">
        <v>431</v>
      </c>
      <c r="D341" s="109" t="s">
        <v>457</v>
      </c>
      <c r="E341" s="109" t="s">
        <v>458</v>
      </c>
      <c r="F341" s="110" t="s">
        <v>9</v>
      </c>
      <c r="G341" s="109">
        <v>37.342599999999997</v>
      </c>
      <c r="H341" s="109">
        <v>265</v>
      </c>
      <c r="I341" s="121">
        <v>365</v>
      </c>
      <c r="J341" s="109">
        <v>425.298</v>
      </c>
      <c r="K341" s="109">
        <v>16.52</v>
      </c>
      <c r="L341" s="109">
        <v>13630.05</v>
      </c>
      <c r="M341" s="109">
        <v>15881.73</v>
      </c>
    </row>
    <row r="342" spans="1:13" ht="16.5" hidden="1" customHeight="1">
      <c r="A342" s="106" t="s">
        <v>1148</v>
      </c>
      <c r="B342" s="138" t="s">
        <v>460</v>
      </c>
      <c r="C342" s="139" t="s">
        <v>461</v>
      </c>
      <c r="D342" s="138" t="s">
        <v>462</v>
      </c>
      <c r="E342" s="138" t="s">
        <v>45</v>
      </c>
      <c r="F342" s="139" t="s">
        <v>43</v>
      </c>
      <c r="G342" s="138">
        <v>14.8645</v>
      </c>
      <c r="H342" s="138">
        <v>604.77</v>
      </c>
      <c r="I342" s="121">
        <v>1039.56</v>
      </c>
      <c r="J342" s="138">
        <v>1039.6199999999999</v>
      </c>
      <c r="K342" s="138" t="s">
        <v>45</v>
      </c>
      <c r="L342" s="138">
        <v>15452.54</v>
      </c>
      <c r="M342" s="138">
        <v>15453.43</v>
      </c>
    </row>
    <row r="343" spans="1:13" ht="16.5" customHeight="1">
      <c r="A343" s="106" t="s">
        <v>1150</v>
      </c>
      <c r="B343" s="149" t="s">
        <v>464</v>
      </c>
      <c r="C343" s="150" t="s">
        <v>355</v>
      </c>
      <c r="D343" s="149" t="s">
        <v>47</v>
      </c>
      <c r="E343" s="149" t="s">
        <v>45</v>
      </c>
      <c r="F343" s="150" t="s">
        <v>43</v>
      </c>
      <c r="G343" s="149">
        <v>274.55360000000002</v>
      </c>
      <c r="H343" s="149">
        <v>0</v>
      </c>
      <c r="I343" s="153">
        <v>0</v>
      </c>
      <c r="J343" s="149">
        <v>0</v>
      </c>
      <c r="K343" s="149">
        <v>2.92</v>
      </c>
      <c r="L343" s="149">
        <v>0</v>
      </c>
      <c r="M343" s="149">
        <v>0</v>
      </c>
    </row>
    <row r="344" spans="1:13" ht="16.5" customHeight="1">
      <c r="A344" s="111" t="s">
        <v>1151</v>
      </c>
      <c r="B344" s="151" t="s">
        <v>464</v>
      </c>
      <c r="C344" s="152" t="s">
        <v>355</v>
      </c>
      <c r="D344" s="151" t="s">
        <v>47</v>
      </c>
      <c r="E344" s="151" t="s">
        <v>58</v>
      </c>
      <c r="F344" s="152" t="s">
        <v>43</v>
      </c>
      <c r="G344" s="151">
        <v>199.74760000000001</v>
      </c>
      <c r="H344" s="151">
        <v>571.20000000000005</v>
      </c>
      <c r="I344" s="154">
        <v>571.20000000000005</v>
      </c>
      <c r="J344" s="151">
        <v>587.87900000000002</v>
      </c>
      <c r="K344" s="151">
        <v>2.92</v>
      </c>
      <c r="L344" s="151">
        <v>114095.83</v>
      </c>
      <c r="M344" s="151">
        <v>117427.42</v>
      </c>
    </row>
    <row r="345" spans="1:13" ht="16.5" customHeight="1">
      <c r="A345" s="111" t="s">
        <v>1152</v>
      </c>
      <c r="B345" s="151" t="s">
        <v>464</v>
      </c>
      <c r="C345" s="152" t="s">
        <v>355</v>
      </c>
      <c r="D345" s="151" t="s">
        <v>47</v>
      </c>
      <c r="E345" s="151" t="s">
        <v>58</v>
      </c>
      <c r="F345" s="152" t="s">
        <v>43</v>
      </c>
      <c r="G345" s="151">
        <v>530.63589999999999</v>
      </c>
      <c r="H345" s="151">
        <v>591.64</v>
      </c>
      <c r="I345" s="154">
        <v>591.64</v>
      </c>
      <c r="J345" s="151">
        <v>608.91600000000005</v>
      </c>
      <c r="K345" s="151">
        <v>2.92</v>
      </c>
      <c r="L345" s="151">
        <v>313945.42</v>
      </c>
      <c r="M345" s="151">
        <v>323112.69</v>
      </c>
    </row>
    <row r="346" spans="1:13" ht="16.5" customHeight="1">
      <c r="A346" s="106" t="s">
        <v>1153</v>
      </c>
      <c r="B346" s="149" t="s">
        <v>464</v>
      </c>
      <c r="C346" s="150" t="s">
        <v>355</v>
      </c>
      <c r="D346" s="149" t="s">
        <v>47</v>
      </c>
      <c r="E346" s="149" t="s">
        <v>58</v>
      </c>
      <c r="F346" s="150" t="s">
        <v>43</v>
      </c>
      <c r="G346" s="149">
        <v>433.29599999999999</v>
      </c>
      <c r="H346" s="149">
        <v>591.64</v>
      </c>
      <c r="I346" s="153">
        <v>591.64</v>
      </c>
      <c r="J346" s="149">
        <v>608.91600000000005</v>
      </c>
      <c r="K346" s="149">
        <v>2.92</v>
      </c>
      <c r="L346" s="149">
        <v>256355.25</v>
      </c>
      <c r="M346" s="149">
        <v>263840.87</v>
      </c>
    </row>
    <row r="347" spans="1:13" ht="16.5" customHeight="1">
      <c r="A347" s="106" t="s">
        <v>1154</v>
      </c>
      <c r="B347" s="149" t="s">
        <v>464</v>
      </c>
      <c r="C347" s="150" t="s">
        <v>355</v>
      </c>
      <c r="D347" s="149" t="s">
        <v>3893</v>
      </c>
      <c r="E347" s="149" t="s">
        <v>45</v>
      </c>
      <c r="F347" s="150" t="s">
        <v>43</v>
      </c>
      <c r="G347" s="149">
        <v>1.6372</v>
      </c>
      <c r="H347" s="149">
        <v>0</v>
      </c>
      <c r="I347" s="153">
        <v>0</v>
      </c>
      <c r="J347" s="149">
        <v>0</v>
      </c>
      <c r="K347" s="149">
        <v>2.92</v>
      </c>
      <c r="L347" s="149">
        <v>0</v>
      </c>
      <c r="M347" s="149">
        <v>0</v>
      </c>
    </row>
    <row r="348" spans="1:13" ht="16.5" customHeight="1">
      <c r="A348" s="106" t="s">
        <v>1155</v>
      </c>
      <c r="B348" s="149" t="s">
        <v>464</v>
      </c>
      <c r="C348" s="150" t="s">
        <v>355</v>
      </c>
      <c r="D348" s="149" t="s">
        <v>47</v>
      </c>
      <c r="E348" s="149" t="s">
        <v>58</v>
      </c>
      <c r="F348" s="150" t="s">
        <v>43</v>
      </c>
      <c r="G348" s="149">
        <v>435.13200000000001</v>
      </c>
      <c r="H348" s="149">
        <v>571.20000000000005</v>
      </c>
      <c r="I348" s="153">
        <v>571.20000000000005</v>
      </c>
      <c r="J348" s="149">
        <v>587.87900000000002</v>
      </c>
      <c r="K348" s="149">
        <v>2.92</v>
      </c>
      <c r="L348" s="149">
        <v>248547.4</v>
      </c>
      <c r="M348" s="149">
        <v>255804.97</v>
      </c>
    </row>
    <row r="349" spans="1:13" ht="16.5" customHeight="1">
      <c r="A349" s="106" t="s">
        <v>1156</v>
      </c>
      <c r="B349" s="149" t="s">
        <v>464</v>
      </c>
      <c r="C349" s="150" t="s">
        <v>355</v>
      </c>
      <c r="D349" s="149" t="s">
        <v>47</v>
      </c>
      <c r="E349" s="149" t="s">
        <v>45</v>
      </c>
      <c r="F349" s="150" t="s">
        <v>43</v>
      </c>
      <c r="G349" s="149">
        <v>243.1875</v>
      </c>
      <c r="H349" s="149">
        <v>0</v>
      </c>
      <c r="I349" s="153">
        <v>0</v>
      </c>
      <c r="J349" s="149">
        <v>0</v>
      </c>
      <c r="K349" s="149">
        <v>0</v>
      </c>
      <c r="L349" s="149">
        <v>0</v>
      </c>
      <c r="M349" s="149">
        <v>0</v>
      </c>
    </row>
    <row r="350" spans="1:13" ht="16.5" customHeight="1">
      <c r="A350" s="106" t="s">
        <v>1159</v>
      </c>
      <c r="B350" s="149" t="s">
        <v>481</v>
      </c>
      <c r="C350" s="150" t="s">
        <v>355</v>
      </c>
      <c r="D350" s="149" t="s">
        <v>47</v>
      </c>
      <c r="E350" s="149" t="s">
        <v>56</v>
      </c>
      <c r="F350" s="150" t="s">
        <v>43</v>
      </c>
      <c r="G350" s="149">
        <v>10.536</v>
      </c>
      <c r="H350" s="149">
        <v>565.39</v>
      </c>
      <c r="I350" s="153">
        <v>565.39</v>
      </c>
      <c r="J350" s="149">
        <v>565.39</v>
      </c>
      <c r="K350" s="149">
        <v>0</v>
      </c>
      <c r="L350" s="149">
        <v>5956.95</v>
      </c>
      <c r="M350" s="149">
        <v>5956.95</v>
      </c>
    </row>
    <row r="351" spans="1:13" ht="16.5" customHeight="1">
      <c r="A351" s="106" t="s">
        <v>1160</v>
      </c>
      <c r="B351" s="114" t="s">
        <v>3894</v>
      </c>
      <c r="C351" s="115" t="s">
        <v>484</v>
      </c>
      <c r="D351" s="114" t="s">
        <v>61</v>
      </c>
      <c r="E351" s="114" t="s">
        <v>3895</v>
      </c>
      <c r="F351" s="115" t="s">
        <v>43</v>
      </c>
      <c r="G351" s="114">
        <v>16.4345</v>
      </c>
      <c r="H351" s="114">
        <v>302</v>
      </c>
      <c r="I351" s="122">
        <v>571.54</v>
      </c>
      <c r="J351" s="114">
        <v>571.54</v>
      </c>
      <c r="K351" s="114">
        <v>0</v>
      </c>
      <c r="L351" s="114">
        <v>9392.9699999999993</v>
      </c>
      <c r="M351" s="114">
        <v>9392.9699999999993</v>
      </c>
    </row>
    <row r="352" spans="1:13" ht="16.5" customHeight="1">
      <c r="A352" s="106" t="s">
        <v>1161</v>
      </c>
      <c r="B352" s="114" t="s">
        <v>483</v>
      </c>
      <c r="C352" s="115" t="s">
        <v>484</v>
      </c>
      <c r="D352" s="114" t="s">
        <v>3896</v>
      </c>
      <c r="E352" s="114" t="s">
        <v>56</v>
      </c>
      <c r="F352" s="115" t="s">
        <v>43</v>
      </c>
      <c r="G352" s="114">
        <v>6.8280000000000003</v>
      </c>
      <c r="H352" s="114">
        <v>223.47</v>
      </c>
      <c r="I352" s="122">
        <v>576.89</v>
      </c>
      <c r="J352" s="114">
        <v>576.89</v>
      </c>
      <c r="K352" s="114">
        <v>0</v>
      </c>
      <c r="L352" s="114">
        <v>3939</v>
      </c>
      <c r="M352" s="114">
        <v>3939</v>
      </c>
    </row>
    <row r="353" spans="1:13" ht="16.5" customHeight="1">
      <c r="A353" s="106" t="s">
        <v>1162</v>
      </c>
      <c r="B353" s="114" t="s">
        <v>483</v>
      </c>
      <c r="C353" s="115" t="s">
        <v>484</v>
      </c>
      <c r="D353" s="114" t="s">
        <v>61</v>
      </c>
      <c r="E353" s="114" t="s">
        <v>62</v>
      </c>
      <c r="F353" s="115" t="s">
        <v>43</v>
      </c>
      <c r="G353" s="114">
        <v>96.418199999999999</v>
      </c>
      <c r="H353" s="114">
        <v>310</v>
      </c>
      <c r="I353" s="122">
        <v>576.89</v>
      </c>
      <c r="J353" s="114">
        <v>576.89</v>
      </c>
      <c r="K353" s="114">
        <v>0</v>
      </c>
      <c r="L353" s="114">
        <v>55622.7</v>
      </c>
      <c r="M353" s="114">
        <v>55622.7</v>
      </c>
    </row>
    <row r="354" spans="1:13" ht="16.5" customHeight="1">
      <c r="A354" s="106" t="s">
        <v>1163</v>
      </c>
      <c r="B354" s="114" t="s">
        <v>486</v>
      </c>
      <c r="C354" s="115" t="s">
        <v>484</v>
      </c>
      <c r="D354" s="114" t="s">
        <v>61</v>
      </c>
      <c r="E354" s="114" t="s">
        <v>53</v>
      </c>
      <c r="F354" s="115" t="s">
        <v>43</v>
      </c>
      <c r="G354" s="114">
        <v>211.0223</v>
      </c>
      <c r="H354" s="114">
        <v>322</v>
      </c>
      <c r="I354" s="122">
        <v>587.77</v>
      </c>
      <c r="J354" s="114">
        <v>587.77</v>
      </c>
      <c r="K354" s="114">
        <v>0</v>
      </c>
      <c r="L354" s="114">
        <v>124032.58</v>
      </c>
      <c r="M354" s="114">
        <v>124032.58</v>
      </c>
    </row>
    <row r="355" spans="1:13" ht="16.5" customHeight="1">
      <c r="A355" s="106" t="s">
        <v>1164</v>
      </c>
      <c r="B355" s="114" t="s">
        <v>488</v>
      </c>
      <c r="C355" s="115" t="s">
        <v>484</v>
      </c>
      <c r="D355" s="114" t="s">
        <v>3896</v>
      </c>
      <c r="E355" s="114" t="s">
        <v>504</v>
      </c>
      <c r="F355" s="115" t="s">
        <v>43</v>
      </c>
      <c r="G355" s="114">
        <v>2.2120000000000002</v>
      </c>
      <c r="H355" s="114">
        <v>242.91</v>
      </c>
      <c r="I355" s="122">
        <v>603.77</v>
      </c>
      <c r="J355" s="114">
        <v>603.77</v>
      </c>
      <c r="K355" s="114">
        <v>0</v>
      </c>
      <c r="L355" s="114">
        <v>1335.54</v>
      </c>
      <c r="M355" s="114">
        <v>1335.54</v>
      </c>
    </row>
    <row r="356" spans="1:13" ht="16.5" customHeight="1">
      <c r="A356" s="106" t="s">
        <v>1165</v>
      </c>
      <c r="B356" s="114" t="s">
        <v>488</v>
      </c>
      <c r="C356" s="115" t="s">
        <v>484</v>
      </c>
      <c r="D356" s="114" t="s">
        <v>61</v>
      </c>
      <c r="E356" s="114" t="s">
        <v>63</v>
      </c>
      <c r="F356" s="115" t="s">
        <v>43</v>
      </c>
      <c r="G356" s="114">
        <v>247.84270000000001</v>
      </c>
      <c r="H356" s="114">
        <v>331</v>
      </c>
      <c r="I356" s="122">
        <v>603.77</v>
      </c>
      <c r="J356" s="114">
        <v>603.77</v>
      </c>
      <c r="K356" s="114">
        <v>0</v>
      </c>
      <c r="L356" s="114">
        <v>149639.99</v>
      </c>
      <c r="M356" s="114">
        <v>149639.99</v>
      </c>
    </row>
    <row r="357" spans="1:13" ht="16.5" customHeight="1">
      <c r="A357" s="106" t="s">
        <v>1166</v>
      </c>
      <c r="B357" s="114" t="s">
        <v>490</v>
      </c>
      <c r="C357" s="115" t="s">
        <v>484</v>
      </c>
      <c r="D357" s="114" t="s">
        <v>61</v>
      </c>
      <c r="E357" s="114" t="s">
        <v>51</v>
      </c>
      <c r="F357" s="115" t="s">
        <v>43</v>
      </c>
      <c r="G357" s="114">
        <v>27.870999999999999</v>
      </c>
      <c r="H357" s="114">
        <v>340</v>
      </c>
      <c r="I357" s="122">
        <v>619</v>
      </c>
      <c r="J357" s="114">
        <v>619</v>
      </c>
      <c r="K357" s="114">
        <v>0</v>
      </c>
      <c r="L357" s="114">
        <v>17252.150000000001</v>
      </c>
      <c r="M357" s="114">
        <v>17252.150000000001</v>
      </c>
    </row>
    <row r="358" spans="1:13" ht="16.5" hidden="1" customHeight="1">
      <c r="A358" s="106" t="s">
        <v>1168</v>
      </c>
      <c r="B358" s="116" t="s">
        <v>3897</v>
      </c>
      <c r="C358" s="117" t="s">
        <v>355</v>
      </c>
      <c r="D358" s="116" t="s">
        <v>3898</v>
      </c>
      <c r="E358" s="116" t="s">
        <v>3899</v>
      </c>
      <c r="F358" s="117" t="s">
        <v>43</v>
      </c>
      <c r="G358" s="116">
        <v>1.5182</v>
      </c>
      <c r="H358" s="116">
        <v>1165</v>
      </c>
      <c r="I358" s="123">
        <v>1165</v>
      </c>
      <c r="J358" s="116">
        <v>1357.4580000000001</v>
      </c>
      <c r="K358" s="116">
        <v>16.52</v>
      </c>
      <c r="L358" s="116">
        <v>1768.7</v>
      </c>
      <c r="M358" s="116">
        <v>2060.89</v>
      </c>
    </row>
    <row r="359" spans="1:13" ht="16.5" hidden="1" customHeight="1">
      <c r="A359" s="106" t="s">
        <v>1169</v>
      </c>
      <c r="B359" s="116" t="s">
        <v>3897</v>
      </c>
      <c r="C359" s="117" t="s">
        <v>355</v>
      </c>
      <c r="D359" s="116" t="s">
        <v>3898</v>
      </c>
      <c r="E359" s="116" t="s">
        <v>3900</v>
      </c>
      <c r="F359" s="117" t="s">
        <v>43</v>
      </c>
      <c r="G359" s="116">
        <v>1.1386000000000001</v>
      </c>
      <c r="H359" s="116">
        <v>1165</v>
      </c>
      <c r="I359" s="123">
        <v>1165</v>
      </c>
      <c r="J359" s="116">
        <v>1357.4580000000001</v>
      </c>
      <c r="K359" s="116">
        <v>16.52</v>
      </c>
      <c r="L359" s="116">
        <v>1326.47</v>
      </c>
      <c r="M359" s="116">
        <v>1545.6</v>
      </c>
    </row>
    <row r="360" spans="1:13" ht="16.5" hidden="1" customHeight="1">
      <c r="A360" s="106" t="s">
        <v>1171</v>
      </c>
      <c r="B360" s="138" t="s">
        <v>3090</v>
      </c>
      <c r="C360" s="139" t="s">
        <v>73</v>
      </c>
      <c r="D360" s="138" t="s">
        <v>3091</v>
      </c>
      <c r="E360" s="138" t="s">
        <v>45</v>
      </c>
      <c r="F360" s="139" t="s">
        <v>516</v>
      </c>
      <c r="G360" s="138">
        <v>1.6819999999999999</v>
      </c>
      <c r="H360" s="138">
        <v>5.12</v>
      </c>
      <c r="I360" s="130">
        <v>5.0999999999999996</v>
      </c>
      <c r="J360" s="138">
        <v>5.0999999999999996</v>
      </c>
      <c r="K360" s="138" t="s">
        <v>45</v>
      </c>
      <c r="L360" s="138">
        <v>8.58</v>
      </c>
      <c r="M360" s="138">
        <v>8.58</v>
      </c>
    </row>
    <row r="361" spans="1:13" ht="16.5" hidden="1" customHeight="1">
      <c r="A361" s="106" t="s">
        <v>1172</v>
      </c>
      <c r="B361" s="138" t="s">
        <v>3125</v>
      </c>
      <c r="C361" s="139" t="s">
        <v>73</v>
      </c>
      <c r="D361" s="138" t="s">
        <v>3126</v>
      </c>
      <c r="E361" s="138" t="s">
        <v>45</v>
      </c>
      <c r="F361" s="139" t="s">
        <v>516</v>
      </c>
      <c r="G361" s="138">
        <v>0.78900000000000003</v>
      </c>
      <c r="H361" s="138">
        <v>11.44</v>
      </c>
      <c r="I361" s="130">
        <v>11.35</v>
      </c>
      <c r="J361" s="138">
        <v>11.35</v>
      </c>
      <c r="K361" s="138" t="s">
        <v>45</v>
      </c>
      <c r="L361" s="138">
        <v>8.9600000000000009</v>
      </c>
      <c r="M361" s="138">
        <v>8.9600000000000009</v>
      </c>
    </row>
    <row r="362" spans="1:13" ht="16.5" hidden="1" customHeight="1">
      <c r="A362" s="106" t="s">
        <v>1174</v>
      </c>
      <c r="B362" s="138" t="s">
        <v>3149</v>
      </c>
      <c r="C362" s="139" t="s">
        <v>73</v>
      </c>
      <c r="D362" s="138" t="s">
        <v>3150</v>
      </c>
      <c r="E362" s="138" t="s">
        <v>45</v>
      </c>
      <c r="F362" s="139" t="s">
        <v>516</v>
      </c>
      <c r="G362" s="138">
        <v>0.84099999999999997</v>
      </c>
      <c r="H362" s="138">
        <v>17.149999999999999</v>
      </c>
      <c r="I362" s="130">
        <v>17.059999999999999</v>
      </c>
      <c r="J362" s="138">
        <v>17.059999999999999</v>
      </c>
      <c r="K362" s="138" t="s">
        <v>45</v>
      </c>
      <c r="L362" s="138">
        <v>14.35</v>
      </c>
      <c r="M362" s="138">
        <v>14.35</v>
      </c>
    </row>
    <row r="363" spans="1:13" ht="16.5" hidden="1" customHeight="1">
      <c r="A363" s="106" t="s">
        <v>1176</v>
      </c>
      <c r="B363" s="138" t="s">
        <v>3152</v>
      </c>
      <c r="C363" s="139" t="s">
        <v>73</v>
      </c>
      <c r="D363" s="138" t="s">
        <v>3153</v>
      </c>
      <c r="E363" s="138" t="s">
        <v>45</v>
      </c>
      <c r="F363" s="139" t="s">
        <v>516</v>
      </c>
      <c r="G363" s="138">
        <v>0.78900000000000003</v>
      </c>
      <c r="H363" s="138">
        <v>21.21</v>
      </c>
      <c r="I363" s="130">
        <v>21.11</v>
      </c>
      <c r="J363" s="138">
        <v>21.11</v>
      </c>
      <c r="K363" s="138" t="s">
        <v>45</v>
      </c>
      <c r="L363" s="138">
        <v>16.66</v>
      </c>
      <c r="M363" s="138">
        <v>16.66</v>
      </c>
    </row>
    <row r="364" spans="1:13" ht="16.5" hidden="1" customHeight="1">
      <c r="A364" s="111" t="s">
        <v>1177</v>
      </c>
      <c r="B364" s="142" t="s">
        <v>513</v>
      </c>
      <c r="C364" s="143" t="s">
        <v>73</v>
      </c>
      <c r="D364" s="142" t="s">
        <v>514</v>
      </c>
      <c r="E364" s="142" t="s">
        <v>515</v>
      </c>
      <c r="F364" s="143" t="s">
        <v>516</v>
      </c>
      <c r="G364" s="142">
        <v>11.34</v>
      </c>
      <c r="H364" s="142">
        <v>1039.8</v>
      </c>
      <c r="I364" s="121">
        <v>1069.18</v>
      </c>
      <c r="J364" s="142">
        <v>1128.44</v>
      </c>
      <c r="K364" s="142" t="s">
        <v>45</v>
      </c>
      <c r="L364" s="142">
        <v>12124.5</v>
      </c>
      <c r="M364" s="142">
        <v>12796.51</v>
      </c>
    </row>
    <row r="365" spans="1:13" ht="16.5" hidden="1" customHeight="1">
      <c r="A365" s="111" t="s">
        <v>1178</v>
      </c>
      <c r="B365" s="142" t="s">
        <v>513</v>
      </c>
      <c r="C365" s="143" t="s">
        <v>73</v>
      </c>
      <c r="D365" s="142" t="s">
        <v>514</v>
      </c>
      <c r="E365" s="142" t="s">
        <v>515</v>
      </c>
      <c r="F365" s="143" t="s">
        <v>516</v>
      </c>
      <c r="G365" s="142">
        <v>0.55559999999999998</v>
      </c>
      <c r="H365" s="142">
        <v>1039.8</v>
      </c>
      <c r="I365" s="121">
        <v>1073.7</v>
      </c>
      <c r="J365" s="142">
        <v>1132.06</v>
      </c>
      <c r="K365" s="142" t="s">
        <v>45</v>
      </c>
      <c r="L365" s="142">
        <v>596.54999999999995</v>
      </c>
      <c r="M365" s="142">
        <v>628.97</v>
      </c>
    </row>
    <row r="366" spans="1:13" ht="16.5" hidden="1" customHeight="1">
      <c r="A366" s="111" t="s">
        <v>1179</v>
      </c>
      <c r="B366" s="142" t="s">
        <v>513</v>
      </c>
      <c r="C366" s="143" t="s">
        <v>73</v>
      </c>
      <c r="D366" s="142" t="s">
        <v>514</v>
      </c>
      <c r="E366" s="142" t="s">
        <v>515</v>
      </c>
      <c r="F366" s="143" t="s">
        <v>516</v>
      </c>
      <c r="G366" s="142">
        <v>0.1045</v>
      </c>
      <c r="H366" s="142">
        <v>1039.8</v>
      </c>
      <c r="I366" s="121">
        <v>1073.7</v>
      </c>
      <c r="J366" s="142">
        <v>1073.7</v>
      </c>
      <c r="K366" s="142" t="s">
        <v>45</v>
      </c>
      <c r="L366" s="142">
        <v>112.2</v>
      </c>
      <c r="M366" s="142">
        <v>112.2</v>
      </c>
    </row>
    <row r="367" spans="1:13" ht="16.5" hidden="1" customHeight="1">
      <c r="A367" s="111" t="s">
        <v>1182</v>
      </c>
      <c r="B367" s="142" t="s">
        <v>513</v>
      </c>
      <c r="C367" s="143" t="s">
        <v>73</v>
      </c>
      <c r="D367" s="142" t="s">
        <v>514</v>
      </c>
      <c r="E367" s="142" t="s">
        <v>515</v>
      </c>
      <c r="F367" s="143" t="s">
        <v>516</v>
      </c>
      <c r="G367" s="142">
        <v>8.09E-2</v>
      </c>
      <c r="H367" s="142">
        <v>1039.8</v>
      </c>
      <c r="I367" s="121">
        <v>1073.7</v>
      </c>
      <c r="J367" s="142">
        <v>1133.75</v>
      </c>
      <c r="K367" s="142" t="s">
        <v>45</v>
      </c>
      <c r="L367" s="142">
        <v>86.86</v>
      </c>
      <c r="M367" s="142">
        <v>91.72</v>
      </c>
    </row>
    <row r="368" spans="1:13" ht="16.5" hidden="1" customHeight="1">
      <c r="A368" s="106" t="s">
        <v>1183</v>
      </c>
      <c r="B368" s="138" t="s">
        <v>3901</v>
      </c>
      <c r="C368" s="139" t="s">
        <v>73</v>
      </c>
      <c r="D368" s="138" t="s">
        <v>3902</v>
      </c>
      <c r="E368" s="138" t="s">
        <v>521</v>
      </c>
      <c r="F368" s="139" t="s">
        <v>516</v>
      </c>
      <c r="G368" s="138">
        <v>1.2789999999999999</v>
      </c>
      <c r="H368" s="138">
        <v>857.63</v>
      </c>
      <c r="I368" s="121">
        <v>1296.27</v>
      </c>
      <c r="J368" s="138">
        <v>1363.24</v>
      </c>
      <c r="K368" s="138" t="s">
        <v>45</v>
      </c>
      <c r="L368" s="138">
        <v>1657.93</v>
      </c>
      <c r="M368" s="138">
        <v>1743.58</v>
      </c>
    </row>
    <row r="369" spans="1:13" ht="16.5" hidden="1" customHeight="1">
      <c r="A369" s="111" t="s">
        <v>1184</v>
      </c>
      <c r="B369" s="142" t="s">
        <v>519</v>
      </c>
      <c r="C369" s="143" t="s">
        <v>73</v>
      </c>
      <c r="D369" s="142" t="s">
        <v>520</v>
      </c>
      <c r="E369" s="142" t="s">
        <v>521</v>
      </c>
      <c r="F369" s="143" t="s">
        <v>516</v>
      </c>
      <c r="G369" s="142">
        <v>1.375</v>
      </c>
      <c r="H369" s="142">
        <v>1439.74</v>
      </c>
      <c r="I369" s="121">
        <v>1472.5</v>
      </c>
      <c r="J369" s="142">
        <v>1538.59</v>
      </c>
      <c r="K369" s="142" t="s">
        <v>45</v>
      </c>
      <c r="L369" s="142">
        <v>2024.69</v>
      </c>
      <c r="M369" s="142">
        <v>2115.56</v>
      </c>
    </row>
    <row r="370" spans="1:13" ht="16.5" hidden="1" customHeight="1">
      <c r="A370" s="111" t="s">
        <v>1185</v>
      </c>
      <c r="B370" s="142" t="s">
        <v>519</v>
      </c>
      <c r="C370" s="143" t="s">
        <v>73</v>
      </c>
      <c r="D370" s="142" t="s">
        <v>520</v>
      </c>
      <c r="E370" s="142" t="s">
        <v>521</v>
      </c>
      <c r="F370" s="143" t="s">
        <v>516</v>
      </c>
      <c r="G370" s="142">
        <v>5.5153999999999996</v>
      </c>
      <c r="H370" s="142">
        <v>1439.74</v>
      </c>
      <c r="I370" s="121">
        <v>1477.54</v>
      </c>
      <c r="J370" s="142">
        <v>1542.62</v>
      </c>
      <c r="K370" s="142" t="s">
        <v>45</v>
      </c>
      <c r="L370" s="142">
        <v>8149.22</v>
      </c>
      <c r="M370" s="142">
        <v>8508.17</v>
      </c>
    </row>
    <row r="371" spans="1:13" ht="16.5" hidden="1" customHeight="1">
      <c r="A371" s="111" t="s">
        <v>1186</v>
      </c>
      <c r="B371" s="142" t="s">
        <v>519</v>
      </c>
      <c r="C371" s="143" t="s">
        <v>73</v>
      </c>
      <c r="D371" s="142" t="s">
        <v>520</v>
      </c>
      <c r="E371" s="142" t="s">
        <v>521</v>
      </c>
      <c r="F371" s="143" t="s">
        <v>516</v>
      </c>
      <c r="G371" s="142">
        <v>1.0374000000000001</v>
      </c>
      <c r="H371" s="142">
        <v>1439.74</v>
      </c>
      <c r="I371" s="121">
        <v>1477.54</v>
      </c>
      <c r="J371" s="142">
        <v>1477.54</v>
      </c>
      <c r="K371" s="142" t="s">
        <v>45</v>
      </c>
      <c r="L371" s="142">
        <v>1532.8</v>
      </c>
      <c r="M371" s="142">
        <v>1532.8</v>
      </c>
    </row>
    <row r="372" spans="1:13" ht="16.5" hidden="1" customHeight="1">
      <c r="A372" s="111" t="s">
        <v>1187</v>
      </c>
      <c r="B372" s="142" t="s">
        <v>519</v>
      </c>
      <c r="C372" s="143" t="s">
        <v>73</v>
      </c>
      <c r="D372" s="142" t="s">
        <v>520</v>
      </c>
      <c r="E372" s="142" t="s">
        <v>521</v>
      </c>
      <c r="F372" s="143" t="s">
        <v>516</v>
      </c>
      <c r="G372" s="142">
        <v>0.80859999999999999</v>
      </c>
      <c r="H372" s="142">
        <v>1439.74</v>
      </c>
      <c r="I372" s="121">
        <v>1477.54</v>
      </c>
      <c r="J372" s="142">
        <v>1544.51</v>
      </c>
      <c r="K372" s="142" t="s">
        <v>45</v>
      </c>
      <c r="L372" s="142">
        <v>1194.74</v>
      </c>
      <c r="M372" s="142">
        <v>1248.8900000000001</v>
      </c>
    </row>
    <row r="373" spans="1:13" ht="16.5" hidden="1" customHeight="1">
      <c r="A373" s="106" t="s">
        <v>1188</v>
      </c>
      <c r="B373" s="138" t="s">
        <v>3903</v>
      </c>
      <c r="C373" s="139" t="s">
        <v>73</v>
      </c>
      <c r="D373" s="138" t="s">
        <v>3904</v>
      </c>
      <c r="E373" s="138" t="s">
        <v>3905</v>
      </c>
      <c r="F373" s="139" t="s">
        <v>516</v>
      </c>
      <c r="G373" s="138">
        <v>2.9306999999999999</v>
      </c>
      <c r="H373" s="138">
        <v>969.68</v>
      </c>
      <c r="I373" s="121">
        <v>988.1</v>
      </c>
      <c r="J373" s="138">
        <v>1025.28</v>
      </c>
      <c r="K373" s="138" t="s">
        <v>45</v>
      </c>
      <c r="L373" s="138">
        <v>2895.82</v>
      </c>
      <c r="M373" s="138">
        <v>3004.79</v>
      </c>
    </row>
    <row r="374" spans="1:13" ht="16.5" hidden="1" customHeight="1">
      <c r="A374" s="106" t="s">
        <v>1189</v>
      </c>
      <c r="B374" s="138" t="s">
        <v>3906</v>
      </c>
      <c r="C374" s="139" t="s">
        <v>73</v>
      </c>
      <c r="D374" s="138" t="s">
        <v>3907</v>
      </c>
      <c r="E374" s="138" t="s">
        <v>3908</v>
      </c>
      <c r="F374" s="139" t="s">
        <v>516</v>
      </c>
      <c r="G374" s="138">
        <v>1.7118</v>
      </c>
      <c r="H374" s="138">
        <v>488.08</v>
      </c>
      <c r="I374" s="121">
        <v>498.37</v>
      </c>
      <c r="J374" s="138">
        <v>519.13</v>
      </c>
      <c r="K374" s="138" t="s">
        <v>45</v>
      </c>
      <c r="L374" s="138">
        <v>853.11</v>
      </c>
      <c r="M374" s="138">
        <v>888.65</v>
      </c>
    </row>
    <row r="375" spans="1:13" ht="16.5" hidden="1" customHeight="1">
      <c r="A375" s="106" t="s">
        <v>1190</v>
      </c>
      <c r="B375" s="138" t="s">
        <v>3909</v>
      </c>
      <c r="C375" s="139" t="s">
        <v>73</v>
      </c>
      <c r="D375" s="138" t="s">
        <v>3907</v>
      </c>
      <c r="E375" s="138" t="s">
        <v>3910</v>
      </c>
      <c r="F375" s="139" t="s">
        <v>516</v>
      </c>
      <c r="G375" s="138">
        <v>4.1500000000000002E-2</v>
      </c>
      <c r="H375" s="138">
        <v>605.9</v>
      </c>
      <c r="I375" s="121">
        <v>622.59</v>
      </c>
      <c r="J375" s="138">
        <v>656.25</v>
      </c>
      <c r="K375" s="138" t="s">
        <v>45</v>
      </c>
      <c r="L375" s="138">
        <v>25.84</v>
      </c>
      <c r="M375" s="138">
        <v>27.23</v>
      </c>
    </row>
    <row r="376" spans="1:13" ht="16.5" hidden="1" customHeight="1">
      <c r="A376" s="106" t="s">
        <v>1191</v>
      </c>
      <c r="B376" s="138" t="s">
        <v>3911</v>
      </c>
      <c r="C376" s="139" t="s">
        <v>73</v>
      </c>
      <c r="D376" s="138" t="s">
        <v>3907</v>
      </c>
      <c r="E376" s="138" t="s">
        <v>3912</v>
      </c>
      <c r="F376" s="139" t="s">
        <v>516</v>
      </c>
      <c r="G376" s="138">
        <v>12.494</v>
      </c>
      <c r="H376" s="138">
        <v>700.51</v>
      </c>
      <c r="I376" s="121">
        <v>722.84</v>
      </c>
      <c r="J376" s="138">
        <v>767.9</v>
      </c>
      <c r="K376" s="138" t="s">
        <v>45</v>
      </c>
      <c r="L376" s="138">
        <v>9031.16</v>
      </c>
      <c r="M376" s="138">
        <v>9594.14</v>
      </c>
    </row>
    <row r="377" spans="1:13" ht="16.5" hidden="1" customHeight="1">
      <c r="A377" s="106" t="s">
        <v>1194</v>
      </c>
      <c r="B377" s="138" t="s">
        <v>3913</v>
      </c>
      <c r="C377" s="139" t="s">
        <v>73</v>
      </c>
      <c r="D377" s="138" t="s">
        <v>3914</v>
      </c>
      <c r="E377" s="138" t="s">
        <v>3915</v>
      </c>
      <c r="F377" s="139" t="s">
        <v>516</v>
      </c>
      <c r="G377" s="138">
        <v>1.8700000000000001E-2</v>
      </c>
      <c r="H377" s="138">
        <v>1019.05</v>
      </c>
      <c r="I377" s="121">
        <v>1055.0899999999999</v>
      </c>
      <c r="J377" s="138">
        <v>1127.8</v>
      </c>
      <c r="K377" s="138" t="s">
        <v>45</v>
      </c>
      <c r="L377" s="138">
        <v>19.73</v>
      </c>
      <c r="M377" s="138">
        <v>21.09</v>
      </c>
    </row>
    <row r="378" spans="1:13" ht="16.5" hidden="1" customHeight="1">
      <c r="A378" s="106" t="s">
        <v>1197</v>
      </c>
      <c r="B378" s="138" t="s">
        <v>3916</v>
      </c>
      <c r="C378" s="139" t="s">
        <v>73</v>
      </c>
      <c r="D378" s="138" t="s">
        <v>3917</v>
      </c>
      <c r="E378" s="138" t="s">
        <v>3912</v>
      </c>
      <c r="F378" s="139" t="s">
        <v>516</v>
      </c>
      <c r="G378" s="138">
        <v>17.618500000000001</v>
      </c>
      <c r="H378" s="138">
        <v>1116.4000000000001</v>
      </c>
      <c r="I378" s="121">
        <v>1161.27</v>
      </c>
      <c r="J378" s="138">
        <v>1251.8</v>
      </c>
      <c r="K378" s="138" t="s">
        <v>45</v>
      </c>
      <c r="L378" s="138">
        <v>20459.84</v>
      </c>
      <c r="M378" s="138">
        <v>22054.84</v>
      </c>
    </row>
    <row r="379" spans="1:13" ht="16.5" hidden="1" customHeight="1">
      <c r="A379" s="111" t="s">
        <v>1198</v>
      </c>
      <c r="B379" s="142" t="s">
        <v>524</v>
      </c>
      <c r="C379" s="143" t="s">
        <v>73</v>
      </c>
      <c r="D379" s="142" t="s">
        <v>525</v>
      </c>
      <c r="E379" s="142" t="s">
        <v>526</v>
      </c>
      <c r="F379" s="143" t="s">
        <v>516</v>
      </c>
      <c r="G379" s="142">
        <v>60.877800000000001</v>
      </c>
      <c r="H379" s="142">
        <v>29.17</v>
      </c>
      <c r="I379" s="130">
        <v>26.68</v>
      </c>
      <c r="J379" s="142">
        <v>28.43</v>
      </c>
      <c r="K379" s="142" t="s">
        <v>45</v>
      </c>
      <c r="L379" s="142">
        <v>1624.22</v>
      </c>
      <c r="M379" s="142">
        <v>1730.76</v>
      </c>
    </row>
    <row r="380" spans="1:13" ht="16.5" hidden="1" customHeight="1">
      <c r="A380" s="111" t="s">
        <v>1199</v>
      </c>
      <c r="B380" s="142" t="s">
        <v>524</v>
      </c>
      <c r="C380" s="143" t="s">
        <v>73</v>
      </c>
      <c r="D380" s="142" t="s">
        <v>525</v>
      </c>
      <c r="E380" s="142" t="s">
        <v>526</v>
      </c>
      <c r="F380" s="143" t="s">
        <v>516</v>
      </c>
      <c r="G380" s="142">
        <v>7.0511999999999997</v>
      </c>
      <c r="H380" s="142">
        <v>29.17</v>
      </c>
      <c r="I380" s="130">
        <v>26.68</v>
      </c>
      <c r="J380" s="142">
        <v>28.38</v>
      </c>
      <c r="K380" s="142" t="s">
        <v>45</v>
      </c>
      <c r="L380" s="142">
        <v>188.13</v>
      </c>
      <c r="M380" s="142">
        <v>200.11</v>
      </c>
    </row>
    <row r="381" spans="1:13" ht="16.5" hidden="1" customHeight="1">
      <c r="A381" s="111" t="s">
        <v>1202</v>
      </c>
      <c r="B381" s="142" t="s">
        <v>524</v>
      </c>
      <c r="C381" s="143" t="s">
        <v>73</v>
      </c>
      <c r="D381" s="142" t="s">
        <v>525</v>
      </c>
      <c r="E381" s="142" t="s">
        <v>526</v>
      </c>
      <c r="F381" s="143" t="s">
        <v>516</v>
      </c>
      <c r="G381" s="142">
        <v>9.7199999999999995E-2</v>
      </c>
      <c r="H381" s="142">
        <v>29.17</v>
      </c>
      <c r="I381" s="130">
        <v>26.68</v>
      </c>
      <c r="J381" s="142">
        <v>26.68</v>
      </c>
      <c r="K381" s="142" t="s">
        <v>45</v>
      </c>
      <c r="L381" s="142">
        <v>2.59</v>
      </c>
      <c r="M381" s="142">
        <v>2.59</v>
      </c>
    </row>
    <row r="382" spans="1:13" ht="16.5" hidden="1" customHeight="1">
      <c r="A382" s="111" t="s">
        <v>2064</v>
      </c>
      <c r="B382" s="142" t="s">
        <v>3918</v>
      </c>
      <c r="C382" s="143" t="s">
        <v>73</v>
      </c>
      <c r="D382" s="142" t="s">
        <v>525</v>
      </c>
      <c r="E382" s="142" t="s">
        <v>3919</v>
      </c>
      <c r="F382" s="143" t="s">
        <v>516</v>
      </c>
      <c r="G382" s="142">
        <v>0.28220000000000001</v>
      </c>
      <c r="H382" s="142">
        <v>33.61</v>
      </c>
      <c r="I382" s="130">
        <v>31.12</v>
      </c>
      <c r="J382" s="142">
        <v>32.869999999999997</v>
      </c>
      <c r="K382" s="142" t="s">
        <v>45</v>
      </c>
      <c r="L382" s="142">
        <v>8.7799999999999994</v>
      </c>
      <c r="M382" s="142">
        <v>9.2799999999999994</v>
      </c>
    </row>
    <row r="383" spans="1:13" ht="16.5" hidden="1" customHeight="1">
      <c r="A383" s="111" t="s">
        <v>1203</v>
      </c>
      <c r="B383" s="142" t="s">
        <v>3918</v>
      </c>
      <c r="C383" s="143" t="s">
        <v>73</v>
      </c>
      <c r="D383" s="142" t="s">
        <v>525</v>
      </c>
      <c r="E383" s="142" t="s">
        <v>3919</v>
      </c>
      <c r="F383" s="143" t="s">
        <v>516</v>
      </c>
      <c r="G383" s="142">
        <v>111.9276</v>
      </c>
      <c r="H383" s="142">
        <v>33.61</v>
      </c>
      <c r="I383" s="130">
        <v>31.12</v>
      </c>
      <c r="J383" s="142">
        <v>32.82</v>
      </c>
      <c r="K383" s="142" t="s">
        <v>45</v>
      </c>
      <c r="L383" s="142">
        <v>3483.19</v>
      </c>
      <c r="M383" s="142">
        <v>3673.46</v>
      </c>
    </row>
    <row r="384" spans="1:13" ht="16.5" hidden="1" customHeight="1">
      <c r="A384" s="111" t="s">
        <v>1204</v>
      </c>
      <c r="B384" s="142" t="s">
        <v>3918</v>
      </c>
      <c r="C384" s="143" t="s">
        <v>73</v>
      </c>
      <c r="D384" s="142" t="s">
        <v>525</v>
      </c>
      <c r="E384" s="142" t="s">
        <v>3919</v>
      </c>
      <c r="F384" s="143" t="s">
        <v>516</v>
      </c>
      <c r="G384" s="142">
        <v>28.72</v>
      </c>
      <c r="H384" s="142">
        <v>33.61</v>
      </c>
      <c r="I384" s="130">
        <v>31.12</v>
      </c>
      <c r="J384" s="142">
        <v>31.12</v>
      </c>
      <c r="K384" s="142" t="s">
        <v>45</v>
      </c>
      <c r="L384" s="142">
        <v>893.77</v>
      </c>
      <c r="M384" s="142">
        <v>893.77</v>
      </c>
    </row>
    <row r="385" spans="1:13" ht="16.5" hidden="1" customHeight="1">
      <c r="A385" s="106" t="s">
        <v>1205</v>
      </c>
      <c r="B385" s="138" t="s">
        <v>3920</v>
      </c>
      <c r="C385" s="139" t="s">
        <v>73</v>
      </c>
      <c r="D385" s="138" t="s">
        <v>3921</v>
      </c>
      <c r="E385" s="138" t="s">
        <v>3922</v>
      </c>
      <c r="F385" s="139" t="s">
        <v>516</v>
      </c>
      <c r="G385" s="138">
        <v>5.1063999999999998</v>
      </c>
      <c r="H385" s="138">
        <v>1080.18</v>
      </c>
      <c r="I385" s="121">
        <v>1111.07</v>
      </c>
      <c r="J385" s="138">
        <v>1173.3900000000001</v>
      </c>
      <c r="K385" s="138" t="s">
        <v>45</v>
      </c>
      <c r="L385" s="138">
        <v>5673.57</v>
      </c>
      <c r="M385" s="138">
        <v>5991.8</v>
      </c>
    </row>
    <row r="386" spans="1:13" ht="16.5" hidden="1" customHeight="1">
      <c r="A386" s="106" t="s">
        <v>1206</v>
      </c>
      <c r="B386" s="138" t="s">
        <v>3923</v>
      </c>
      <c r="C386" s="139" t="s">
        <v>73</v>
      </c>
      <c r="D386" s="138" t="s">
        <v>3924</v>
      </c>
      <c r="E386" s="138" t="s">
        <v>1640</v>
      </c>
      <c r="F386" s="139" t="s">
        <v>516</v>
      </c>
      <c r="G386" s="138">
        <v>1.8700000000000001E-2</v>
      </c>
      <c r="H386" s="138">
        <v>1388.54</v>
      </c>
      <c r="I386" s="121">
        <v>1409.36</v>
      </c>
      <c r="J386" s="138">
        <v>1451.35</v>
      </c>
      <c r="K386" s="138" t="s">
        <v>45</v>
      </c>
      <c r="L386" s="138">
        <v>26.36</v>
      </c>
      <c r="M386" s="138">
        <v>27.14</v>
      </c>
    </row>
    <row r="387" spans="1:13" ht="16.5" hidden="1" customHeight="1">
      <c r="A387" s="111" t="s">
        <v>1207</v>
      </c>
      <c r="B387" s="142" t="s">
        <v>1633</v>
      </c>
      <c r="C387" s="143" t="s">
        <v>73</v>
      </c>
      <c r="D387" s="142" t="s">
        <v>529</v>
      </c>
      <c r="E387" s="142" t="s">
        <v>1634</v>
      </c>
      <c r="F387" s="143" t="s">
        <v>516</v>
      </c>
      <c r="G387" s="142">
        <v>0.26500000000000001</v>
      </c>
      <c r="H387" s="142">
        <v>919.66</v>
      </c>
      <c r="I387" s="121">
        <v>934.44</v>
      </c>
      <c r="J387" s="142">
        <v>964.27</v>
      </c>
      <c r="K387" s="142" t="s">
        <v>45</v>
      </c>
      <c r="L387" s="142">
        <v>247.63</v>
      </c>
      <c r="M387" s="142">
        <v>255.53</v>
      </c>
    </row>
    <row r="388" spans="1:13" ht="16.5" hidden="1" customHeight="1">
      <c r="A388" s="111" t="s">
        <v>1208</v>
      </c>
      <c r="B388" s="142" t="s">
        <v>1633</v>
      </c>
      <c r="C388" s="143" t="s">
        <v>73</v>
      </c>
      <c r="D388" s="142" t="s">
        <v>529</v>
      </c>
      <c r="E388" s="142" t="s">
        <v>1634</v>
      </c>
      <c r="F388" s="143" t="s">
        <v>516</v>
      </c>
      <c r="G388" s="142">
        <v>8.4000000000000005E-2</v>
      </c>
      <c r="H388" s="142">
        <v>919.66</v>
      </c>
      <c r="I388" s="121">
        <v>936.72</v>
      </c>
      <c r="J388" s="142">
        <v>966.94</v>
      </c>
      <c r="K388" s="142" t="s">
        <v>45</v>
      </c>
      <c r="L388" s="142">
        <v>78.680000000000007</v>
      </c>
      <c r="M388" s="142">
        <v>81.22</v>
      </c>
    </row>
    <row r="389" spans="1:13" ht="16.5" hidden="1" customHeight="1">
      <c r="A389" s="111" t="s">
        <v>1209</v>
      </c>
      <c r="B389" s="142" t="s">
        <v>1633</v>
      </c>
      <c r="C389" s="143" t="s">
        <v>73</v>
      </c>
      <c r="D389" s="142" t="s">
        <v>529</v>
      </c>
      <c r="E389" s="142" t="s">
        <v>1634</v>
      </c>
      <c r="F389" s="143" t="s">
        <v>516</v>
      </c>
      <c r="G389" s="142">
        <v>1.9750000000000001</v>
      </c>
      <c r="H389" s="142">
        <v>919.66</v>
      </c>
      <c r="I389" s="121">
        <v>934.44</v>
      </c>
      <c r="J389" s="142">
        <v>964.27</v>
      </c>
      <c r="K389" s="142" t="s">
        <v>45</v>
      </c>
      <c r="L389" s="142">
        <v>1845.52</v>
      </c>
      <c r="M389" s="142">
        <v>1904.43</v>
      </c>
    </row>
    <row r="390" spans="1:13" ht="16.5" hidden="1" customHeight="1">
      <c r="A390" s="111" t="s">
        <v>1210</v>
      </c>
      <c r="B390" s="142" t="s">
        <v>1633</v>
      </c>
      <c r="C390" s="143" t="s">
        <v>73</v>
      </c>
      <c r="D390" s="142" t="s">
        <v>529</v>
      </c>
      <c r="E390" s="142" t="s">
        <v>1634</v>
      </c>
      <c r="F390" s="143" t="s">
        <v>516</v>
      </c>
      <c r="G390" s="142">
        <v>0.318</v>
      </c>
      <c r="H390" s="142">
        <v>919.66</v>
      </c>
      <c r="I390" s="121">
        <v>934.44</v>
      </c>
      <c r="J390" s="142">
        <v>964.27</v>
      </c>
      <c r="K390" s="142" t="s">
        <v>45</v>
      </c>
      <c r="L390" s="142">
        <v>297.14999999999998</v>
      </c>
      <c r="M390" s="142">
        <v>306.64</v>
      </c>
    </row>
    <row r="391" spans="1:13" ht="16.5" hidden="1" customHeight="1">
      <c r="A391" s="111" t="s">
        <v>1211</v>
      </c>
      <c r="B391" s="142" t="s">
        <v>1633</v>
      </c>
      <c r="C391" s="143" t="s">
        <v>73</v>
      </c>
      <c r="D391" s="142" t="s">
        <v>529</v>
      </c>
      <c r="E391" s="142" t="s">
        <v>1634</v>
      </c>
      <c r="F391" s="143" t="s">
        <v>516</v>
      </c>
      <c r="G391" s="142">
        <v>1.7712000000000001</v>
      </c>
      <c r="H391" s="142">
        <v>919.66</v>
      </c>
      <c r="I391" s="121">
        <v>936.72</v>
      </c>
      <c r="J391" s="142">
        <v>936.72</v>
      </c>
      <c r="K391" s="142" t="s">
        <v>45</v>
      </c>
      <c r="L391" s="142">
        <v>1659.12</v>
      </c>
      <c r="M391" s="142">
        <v>1659.12</v>
      </c>
    </row>
    <row r="392" spans="1:13" ht="16.5" hidden="1" customHeight="1">
      <c r="A392" s="111" t="s">
        <v>1212</v>
      </c>
      <c r="B392" s="142" t="s">
        <v>1633</v>
      </c>
      <c r="C392" s="143" t="s">
        <v>73</v>
      </c>
      <c r="D392" s="142" t="s">
        <v>529</v>
      </c>
      <c r="E392" s="142" t="s">
        <v>1634</v>
      </c>
      <c r="F392" s="143" t="s">
        <v>516</v>
      </c>
      <c r="G392" s="142">
        <v>1.4379999999999999</v>
      </c>
      <c r="H392" s="142">
        <v>919.66</v>
      </c>
      <c r="I392" s="121">
        <v>936.72</v>
      </c>
      <c r="J392" s="142">
        <v>966.94</v>
      </c>
      <c r="K392" s="142" t="s">
        <v>45</v>
      </c>
      <c r="L392" s="142">
        <v>1347</v>
      </c>
      <c r="M392" s="142">
        <v>1390.46</v>
      </c>
    </row>
    <row r="393" spans="1:13" ht="16.5" hidden="1" customHeight="1">
      <c r="A393" s="106" t="s">
        <v>1213</v>
      </c>
      <c r="B393" s="138" t="s">
        <v>3925</v>
      </c>
      <c r="C393" s="139" t="s">
        <v>73</v>
      </c>
      <c r="D393" s="138" t="s">
        <v>529</v>
      </c>
      <c r="E393" s="138" t="s">
        <v>3926</v>
      </c>
      <c r="F393" s="139" t="s">
        <v>516</v>
      </c>
      <c r="G393" s="138">
        <v>0.42299999999999999</v>
      </c>
      <c r="H393" s="138">
        <v>1035.9000000000001</v>
      </c>
      <c r="I393" s="121">
        <v>1051.78</v>
      </c>
      <c r="J393" s="138">
        <v>1083.83</v>
      </c>
      <c r="K393" s="138" t="s">
        <v>45</v>
      </c>
      <c r="L393" s="138">
        <v>444.9</v>
      </c>
      <c r="M393" s="138">
        <v>458.46</v>
      </c>
    </row>
    <row r="394" spans="1:13" ht="16.5" hidden="1" customHeight="1">
      <c r="A394" s="111" t="s">
        <v>1214</v>
      </c>
      <c r="B394" s="142" t="s">
        <v>1635</v>
      </c>
      <c r="C394" s="143" t="s">
        <v>73</v>
      </c>
      <c r="D394" s="142" t="s">
        <v>529</v>
      </c>
      <c r="E394" s="142" t="s">
        <v>1636</v>
      </c>
      <c r="F394" s="143" t="s">
        <v>516</v>
      </c>
      <c r="G394" s="142">
        <v>4.2233000000000001</v>
      </c>
      <c r="H394" s="142">
        <v>1156.6400000000001</v>
      </c>
      <c r="I394" s="121">
        <v>1178.1500000000001</v>
      </c>
      <c r="J394" s="142">
        <v>1178.1500000000001</v>
      </c>
      <c r="K394" s="142" t="s">
        <v>45</v>
      </c>
      <c r="L394" s="142">
        <v>4975.68</v>
      </c>
      <c r="M394" s="142">
        <v>4975.68</v>
      </c>
    </row>
    <row r="395" spans="1:13" ht="16.5" hidden="1" customHeight="1">
      <c r="A395" s="111" t="s">
        <v>1215</v>
      </c>
      <c r="B395" s="142" t="s">
        <v>1635</v>
      </c>
      <c r="C395" s="143" t="s">
        <v>73</v>
      </c>
      <c r="D395" s="142" t="s">
        <v>529</v>
      </c>
      <c r="E395" s="142" t="s">
        <v>1636</v>
      </c>
      <c r="F395" s="143" t="s">
        <v>516</v>
      </c>
      <c r="G395" s="142">
        <v>0.5</v>
      </c>
      <c r="H395" s="142">
        <v>1156.6400000000001</v>
      </c>
      <c r="I395" s="121">
        <v>1178.1500000000001</v>
      </c>
      <c r="J395" s="142">
        <v>1216.26</v>
      </c>
      <c r="K395" s="142" t="s">
        <v>45</v>
      </c>
      <c r="L395" s="142">
        <v>589.08000000000004</v>
      </c>
      <c r="M395" s="142">
        <v>608.13</v>
      </c>
    </row>
    <row r="396" spans="1:13" ht="16.5" hidden="1" customHeight="1">
      <c r="A396" s="106" t="s">
        <v>1216</v>
      </c>
      <c r="B396" s="138" t="s">
        <v>528</v>
      </c>
      <c r="C396" s="139" t="s">
        <v>73</v>
      </c>
      <c r="D396" s="138" t="s">
        <v>529</v>
      </c>
      <c r="E396" s="138" t="s">
        <v>530</v>
      </c>
      <c r="F396" s="139" t="s">
        <v>516</v>
      </c>
      <c r="G396" s="138">
        <v>18.971399999999999</v>
      </c>
      <c r="H396" s="138">
        <v>1859.52</v>
      </c>
      <c r="I396" s="121">
        <v>1884.75</v>
      </c>
      <c r="J396" s="138">
        <v>1935.65</v>
      </c>
      <c r="K396" s="138" t="s">
        <v>45</v>
      </c>
      <c r="L396" s="138">
        <v>35756.35</v>
      </c>
      <c r="M396" s="138">
        <v>36721.99</v>
      </c>
    </row>
    <row r="397" spans="1:13" ht="16.5" hidden="1" customHeight="1">
      <c r="A397" s="106" t="s">
        <v>1217</v>
      </c>
      <c r="B397" s="138" t="s">
        <v>3927</v>
      </c>
      <c r="C397" s="139" t="s">
        <v>73</v>
      </c>
      <c r="D397" s="138" t="s">
        <v>1243</v>
      </c>
      <c r="E397" s="138" t="s">
        <v>3256</v>
      </c>
      <c r="F397" s="139" t="s">
        <v>516</v>
      </c>
      <c r="G397" s="138">
        <v>0.97199999999999998</v>
      </c>
      <c r="H397" s="138">
        <v>482.94</v>
      </c>
      <c r="I397" s="121">
        <v>511.47</v>
      </c>
      <c r="J397" s="138">
        <v>511.47</v>
      </c>
      <c r="K397" s="138" t="s">
        <v>45</v>
      </c>
      <c r="L397" s="138">
        <v>497.15</v>
      </c>
      <c r="M397" s="138">
        <v>497.15</v>
      </c>
    </row>
    <row r="398" spans="1:13" ht="16.5" hidden="1" customHeight="1">
      <c r="A398" s="111" t="s">
        <v>1218</v>
      </c>
      <c r="B398" s="142" t="s">
        <v>3244</v>
      </c>
      <c r="C398" s="143" t="s">
        <v>73</v>
      </c>
      <c r="D398" s="142" t="s">
        <v>1243</v>
      </c>
      <c r="E398" s="142" t="s">
        <v>3245</v>
      </c>
      <c r="F398" s="143" t="s">
        <v>516</v>
      </c>
      <c r="G398" s="142">
        <v>0.1</v>
      </c>
      <c r="H398" s="142">
        <v>506.6</v>
      </c>
      <c r="I398" s="121">
        <v>534.63</v>
      </c>
      <c r="J398" s="142">
        <v>567.04</v>
      </c>
      <c r="K398" s="142" t="s">
        <v>45</v>
      </c>
      <c r="L398" s="142">
        <v>53.46</v>
      </c>
      <c r="M398" s="142">
        <v>56.7</v>
      </c>
    </row>
    <row r="399" spans="1:13" ht="16.5" hidden="1" customHeight="1">
      <c r="A399" s="111" t="s">
        <v>1219</v>
      </c>
      <c r="B399" s="142" t="s">
        <v>3244</v>
      </c>
      <c r="C399" s="143" t="s">
        <v>73</v>
      </c>
      <c r="D399" s="142" t="s">
        <v>1243</v>
      </c>
      <c r="E399" s="142" t="s">
        <v>3245</v>
      </c>
      <c r="F399" s="143" t="s">
        <v>516</v>
      </c>
      <c r="G399" s="142">
        <v>1.8</v>
      </c>
      <c r="H399" s="142">
        <v>506.6</v>
      </c>
      <c r="I399" s="121">
        <v>537.17999999999995</v>
      </c>
      <c r="J399" s="142">
        <v>537.17999999999995</v>
      </c>
      <c r="K399" s="142" t="s">
        <v>45</v>
      </c>
      <c r="L399" s="142">
        <v>966.92</v>
      </c>
      <c r="M399" s="142">
        <v>966.92</v>
      </c>
    </row>
    <row r="400" spans="1:13" ht="16.5" hidden="1" customHeight="1">
      <c r="A400" s="106" t="s">
        <v>1220</v>
      </c>
      <c r="B400" s="138" t="s">
        <v>1637</v>
      </c>
      <c r="C400" s="139" t="s">
        <v>73</v>
      </c>
      <c r="D400" s="138" t="s">
        <v>1243</v>
      </c>
      <c r="E400" s="138" t="s">
        <v>1638</v>
      </c>
      <c r="F400" s="139" t="s">
        <v>516</v>
      </c>
      <c r="G400" s="138">
        <v>0.2412</v>
      </c>
      <c r="H400" s="138">
        <v>530.55999999999995</v>
      </c>
      <c r="I400" s="121">
        <v>549.88</v>
      </c>
      <c r="J400" s="138">
        <v>549.88</v>
      </c>
      <c r="K400" s="138" t="s">
        <v>45</v>
      </c>
      <c r="L400" s="138">
        <v>132.63</v>
      </c>
      <c r="M400" s="138">
        <v>132.63</v>
      </c>
    </row>
    <row r="401" spans="1:13" ht="16.5" hidden="1" customHeight="1">
      <c r="A401" s="106" t="s">
        <v>1221</v>
      </c>
      <c r="B401" s="138" t="s">
        <v>1242</v>
      </c>
      <c r="C401" s="139" t="s">
        <v>73</v>
      </c>
      <c r="D401" s="138" t="s">
        <v>1243</v>
      </c>
      <c r="E401" s="138" t="s">
        <v>1244</v>
      </c>
      <c r="F401" s="139" t="s">
        <v>516</v>
      </c>
      <c r="G401" s="138">
        <v>8.6049000000000007</v>
      </c>
      <c r="H401" s="138">
        <v>552.75</v>
      </c>
      <c r="I401" s="121">
        <v>570.03</v>
      </c>
      <c r="J401" s="138">
        <v>604.9</v>
      </c>
      <c r="K401" s="138" t="s">
        <v>45</v>
      </c>
      <c r="L401" s="138">
        <v>4905.05</v>
      </c>
      <c r="M401" s="138">
        <v>5205.1000000000004</v>
      </c>
    </row>
    <row r="402" spans="1:13" ht="16.5" hidden="1" customHeight="1">
      <c r="A402" s="111" t="s">
        <v>1222</v>
      </c>
      <c r="B402" s="142" t="s">
        <v>1639</v>
      </c>
      <c r="C402" s="143" t="s">
        <v>73</v>
      </c>
      <c r="D402" s="142" t="s">
        <v>1243</v>
      </c>
      <c r="E402" s="142" t="s">
        <v>1640</v>
      </c>
      <c r="F402" s="143" t="s">
        <v>516</v>
      </c>
      <c r="G402" s="142">
        <v>8.7999999999999995E-2</v>
      </c>
      <c r="H402" s="142">
        <v>631.63</v>
      </c>
      <c r="I402" s="121">
        <v>652.91999999999996</v>
      </c>
      <c r="J402" s="142">
        <v>690.65</v>
      </c>
      <c r="K402" s="142" t="s">
        <v>45</v>
      </c>
      <c r="L402" s="142">
        <v>57.46</v>
      </c>
      <c r="M402" s="142">
        <v>60.78</v>
      </c>
    </row>
    <row r="403" spans="1:13" ht="16.5" hidden="1" customHeight="1">
      <c r="A403" s="111" t="s">
        <v>1224</v>
      </c>
      <c r="B403" s="142" t="s">
        <v>1639</v>
      </c>
      <c r="C403" s="143" t="s">
        <v>73</v>
      </c>
      <c r="D403" s="142" t="s">
        <v>1243</v>
      </c>
      <c r="E403" s="142" t="s">
        <v>1640</v>
      </c>
      <c r="F403" s="143" t="s">
        <v>516</v>
      </c>
      <c r="G403" s="142">
        <v>2.012</v>
      </c>
      <c r="H403" s="142">
        <v>631.63</v>
      </c>
      <c r="I403" s="121">
        <v>652.91999999999996</v>
      </c>
      <c r="J403" s="142">
        <v>689.58</v>
      </c>
      <c r="K403" s="142" t="s">
        <v>45</v>
      </c>
      <c r="L403" s="142">
        <v>1313.68</v>
      </c>
      <c r="M403" s="142">
        <v>1387.43</v>
      </c>
    </row>
    <row r="404" spans="1:13" ht="16.5" hidden="1" customHeight="1">
      <c r="A404" s="111" t="s">
        <v>1225</v>
      </c>
      <c r="B404" s="142" t="s">
        <v>532</v>
      </c>
      <c r="C404" s="143" t="s">
        <v>73</v>
      </c>
      <c r="D404" s="142" t="s">
        <v>533</v>
      </c>
      <c r="E404" s="142" t="s">
        <v>534</v>
      </c>
      <c r="F404" s="143" t="s">
        <v>516</v>
      </c>
      <c r="G404" s="142">
        <v>12.8588</v>
      </c>
      <c r="H404" s="142">
        <v>1216.6199999999999</v>
      </c>
      <c r="I404" s="121">
        <v>1248.3800000000001</v>
      </c>
      <c r="J404" s="142">
        <v>1303.06</v>
      </c>
      <c r="K404" s="142" t="s">
        <v>45</v>
      </c>
      <c r="L404" s="142">
        <v>16052.67</v>
      </c>
      <c r="M404" s="142">
        <v>16755.79</v>
      </c>
    </row>
    <row r="405" spans="1:13" ht="16.5" hidden="1" customHeight="1">
      <c r="A405" s="111" t="s">
        <v>1226</v>
      </c>
      <c r="B405" s="142" t="s">
        <v>532</v>
      </c>
      <c r="C405" s="143" t="s">
        <v>73</v>
      </c>
      <c r="D405" s="142" t="s">
        <v>533</v>
      </c>
      <c r="E405" s="142" t="s">
        <v>534</v>
      </c>
      <c r="F405" s="143" t="s">
        <v>516</v>
      </c>
      <c r="G405" s="142">
        <v>2.2107999999999999</v>
      </c>
      <c r="H405" s="142">
        <v>1216.6199999999999</v>
      </c>
      <c r="I405" s="121">
        <v>1248.3800000000001</v>
      </c>
      <c r="J405" s="142">
        <v>1304.6500000000001</v>
      </c>
      <c r="K405" s="142" t="s">
        <v>45</v>
      </c>
      <c r="L405" s="142">
        <v>2759.92</v>
      </c>
      <c r="M405" s="142">
        <v>2884.32</v>
      </c>
    </row>
    <row r="406" spans="1:13" ht="16.5" hidden="1" customHeight="1">
      <c r="A406" s="111" t="s">
        <v>1227</v>
      </c>
      <c r="B406" s="142" t="s">
        <v>3928</v>
      </c>
      <c r="C406" s="143" t="s">
        <v>73</v>
      </c>
      <c r="D406" s="142" t="s">
        <v>3929</v>
      </c>
      <c r="E406" s="142" t="s">
        <v>3930</v>
      </c>
      <c r="F406" s="143" t="s">
        <v>516</v>
      </c>
      <c r="G406" s="142">
        <v>3.9820000000000002</v>
      </c>
      <c r="H406" s="142">
        <v>301.04000000000002</v>
      </c>
      <c r="I406" s="121">
        <v>304.66000000000003</v>
      </c>
      <c r="J406" s="142">
        <v>310.89</v>
      </c>
      <c r="K406" s="142" t="s">
        <v>45</v>
      </c>
      <c r="L406" s="142">
        <v>1213.1600000000001</v>
      </c>
      <c r="M406" s="142">
        <v>1237.96</v>
      </c>
    </row>
    <row r="407" spans="1:13" ht="16.5" hidden="1" customHeight="1">
      <c r="A407" s="111" t="s">
        <v>1228</v>
      </c>
      <c r="B407" s="142" t="s">
        <v>3928</v>
      </c>
      <c r="C407" s="143" t="s">
        <v>73</v>
      </c>
      <c r="D407" s="142" t="s">
        <v>3929</v>
      </c>
      <c r="E407" s="142" t="s">
        <v>3930</v>
      </c>
      <c r="F407" s="143" t="s">
        <v>516</v>
      </c>
      <c r="G407" s="142">
        <v>25.764199999999999</v>
      </c>
      <c r="H407" s="142">
        <v>301.04000000000002</v>
      </c>
      <c r="I407" s="121">
        <v>304.66000000000003</v>
      </c>
      <c r="J407" s="142">
        <v>304.66000000000003</v>
      </c>
      <c r="K407" s="142" t="s">
        <v>45</v>
      </c>
      <c r="L407" s="142">
        <v>7849.32</v>
      </c>
      <c r="M407" s="142">
        <v>7849.32</v>
      </c>
    </row>
    <row r="408" spans="1:13" ht="16.5" hidden="1" customHeight="1">
      <c r="A408" s="106" t="s">
        <v>1229</v>
      </c>
      <c r="B408" s="138" t="s">
        <v>3931</v>
      </c>
      <c r="C408" s="139" t="s">
        <v>73</v>
      </c>
      <c r="D408" s="138" t="s">
        <v>538</v>
      </c>
      <c r="E408" s="138" t="s">
        <v>3932</v>
      </c>
      <c r="F408" s="139" t="s">
        <v>516</v>
      </c>
      <c r="G408" s="138">
        <v>3.0038999999999998</v>
      </c>
      <c r="H408" s="138">
        <v>580.78</v>
      </c>
      <c r="I408" s="121">
        <v>614.01</v>
      </c>
      <c r="J408" s="138">
        <v>652.44000000000005</v>
      </c>
      <c r="K408" s="138" t="s">
        <v>45</v>
      </c>
      <c r="L408" s="138">
        <v>1844.42</v>
      </c>
      <c r="M408" s="138">
        <v>1959.86</v>
      </c>
    </row>
    <row r="409" spans="1:13" ht="16.5" hidden="1" customHeight="1">
      <c r="A409" s="106" t="s">
        <v>1230</v>
      </c>
      <c r="B409" s="138" t="s">
        <v>537</v>
      </c>
      <c r="C409" s="139" t="s">
        <v>73</v>
      </c>
      <c r="D409" s="138" t="s">
        <v>538</v>
      </c>
      <c r="E409" s="138" t="s">
        <v>539</v>
      </c>
      <c r="F409" s="139" t="s">
        <v>516</v>
      </c>
      <c r="G409" s="138">
        <v>3.4982000000000002</v>
      </c>
      <c r="H409" s="138">
        <v>715.97</v>
      </c>
      <c r="I409" s="121">
        <v>743.53</v>
      </c>
      <c r="J409" s="138">
        <v>799.13</v>
      </c>
      <c r="K409" s="138" t="s">
        <v>45</v>
      </c>
      <c r="L409" s="138">
        <v>2601.02</v>
      </c>
      <c r="M409" s="138">
        <v>2795.52</v>
      </c>
    </row>
    <row r="410" spans="1:13" ht="16.5" hidden="1" customHeight="1">
      <c r="A410" s="106" t="s">
        <v>1231</v>
      </c>
      <c r="B410" s="138" t="s">
        <v>537</v>
      </c>
      <c r="C410" s="139" t="s">
        <v>73</v>
      </c>
      <c r="D410" s="138" t="s">
        <v>538</v>
      </c>
      <c r="E410" s="138" t="s">
        <v>539</v>
      </c>
      <c r="F410" s="139" t="s">
        <v>516</v>
      </c>
      <c r="G410" s="138">
        <v>2.9146999999999998</v>
      </c>
      <c r="H410" s="138">
        <v>715.97</v>
      </c>
      <c r="I410" s="121">
        <v>743.53</v>
      </c>
      <c r="J410" s="138">
        <v>799.13</v>
      </c>
      <c r="K410" s="138" t="s">
        <v>45</v>
      </c>
      <c r="L410" s="138">
        <v>2167.17</v>
      </c>
      <c r="M410" s="138">
        <v>2329.2199999999998</v>
      </c>
    </row>
    <row r="411" spans="1:13" ht="16.5" hidden="1" customHeight="1">
      <c r="A411" s="106" t="s">
        <v>1232</v>
      </c>
      <c r="B411" s="138" t="s">
        <v>537</v>
      </c>
      <c r="C411" s="139" t="s">
        <v>73</v>
      </c>
      <c r="D411" s="138" t="s">
        <v>538</v>
      </c>
      <c r="E411" s="138" t="s">
        <v>539</v>
      </c>
      <c r="F411" s="139" t="s">
        <v>516</v>
      </c>
      <c r="G411" s="138">
        <v>2.8199999999999999E-2</v>
      </c>
      <c r="H411" s="138">
        <v>715.97</v>
      </c>
      <c r="I411" s="121">
        <v>743.53</v>
      </c>
      <c r="J411" s="138">
        <v>799.13</v>
      </c>
      <c r="K411" s="138" t="s">
        <v>45</v>
      </c>
      <c r="L411" s="138">
        <v>20.97</v>
      </c>
      <c r="M411" s="138">
        <v>22.54</v>
      </c>
    </row>
    <row r="412" spans="1:13" ht="16.5" hidden="1" customHeight="1">
      <c r="A412" s="106" t="s">
        <v>2106</v>
      </c>
      <c r="B412" s="138" t="s">
        <v>3933</v>
      </c>
      <c r="C412" s="139" t="s">
        <v>73</v>
      </c>
      <c r="D412" s="138" t="s">
        <v>3264</v>
      </c>
      <c r="E412" s="138" t="s">
        <v>543</v>
      </c>
      <c r="F412" s="139" t="s">
        <v>516</v>
      </c>
      <c r="G412" s="138">
        <v>0.60529999999999995</v>
      </c>
      <c r="H412" s="138">
        <v>288.48</v>
      </c>
      <c r="I412" s="130">
        <v>283.44</v>
      </c>
      <c r="J412" s="138">
        <v>283.44</v>
      </c>
      <c r="K412" s="138" t="s">
        <v>45</v>
      </c>
      <c r="L412" s="138">
        <v>171.57</v>
      </c>
      <c r="M412" s="138">
        <v>171.57</v>
      </c>
    </row>
    <row r="413" spans="1:13" ht="16.5" hidden="1" customHeight="1">
      <c r="A413" s="106" t="s">
        <v>2109</v>
      </c>
      <c r="B413" s="138" t="s">
        <v>3934</v>
      </c>
      <c r="C413" s="139" t="s">
        <v>73</v>
      </c>
      <c r="D413" s="138" t="s">
        <v>3935</v>
      </c>
      <c r="E413" s="138" t="s">
        <v>3936</v>
      </c>
      <c r="F413" s="139" t="s">
        <v>516</v>
      </c>
      <c r="G413" s="138">
        <v>0.24</v>
      </c>
      <c r="H413" s="138">
        <v>766.6</v>
      </c>
      <c r="I413" s="121">
        <v>783.47</v>
      </c>
      <c r="J413" s="138">
        <v>783.47</v>
      </c>
      <c r="K413" s="138" t="s">
        <v>45</v>
      </c>
      <c r="L413" s="138">
        <v>188.03</v>
      </c>
      <c r="M413" s="138">
        <v>188.03</v>
      </c>
    </row>
    <row r="414" spans="1:13" ht="16.5" hidden="1" customHeight="1">
      <c r="A414" s="106" t="s">
        <v>2112</v>
      </c>
      <c r="B414" s="138" t="s">
        <v>3937</v>
      </c>
      <c r="C414" s="139" t="s">
        <v>73</v>
      </c>
      <c r="D414" s="138" t="s">
        <v>3935</v>
      </c>
      <c r="E414" s="138" t="s">
        <v>3938</v>
      </c>
      <c r="F414" s="139" t="s">
        <v>516</v>
      </c>
      <c r="G414" s="138">
        <v>0.1</v>
      </c>
      <c r="H414" s="138">
        <v>976.96</v>
      </c>
      <c r="I414" s="121">
        <v>1002.05</v>
      </c>
      <c r="J414" s="138">
        <v>1052.67</v>
      </c>
      <c r="K414" s="138" t="s">
        <v>45</v>
      </c>
      <c r="L414" s="138">
        <v>100.21</v>
      </c>
      <c r="M414" s="138">
        <v>105.27</v>
      </c>
    </row>
    <row r="415" spans="1:13" ht="16.5" hidden="1" customHeight="1">
      <c r="A415" s="106" t="s">
        <v>2115</v>
      </c>
      <c r="B415" s="138" t="s">
        <v>3939</v>
      </c>
      <c r="C415" s="139" t="s">
        <v>73</v>
      </c>
      <c r="D415" s="138" t="s">
        <v>3935</v>
      </c>
      <c r="E415" s="138" t="s">
        <v>3940</v>
      </c>
      <c r="F415" s="139" t="s">
        <v>516</v>
      </c>
      <c r="G415" s="138">
        <v>1.6</v>
      </c>
      <c r="H415" s="138">
        <v>1113.1500000000001</v>
      </c>
      <c r="I415" s="121">
        <v>1149.4100000000001</v>
      </c>
      <c r="J415" s="138">
        <v>1149.4100000000001</v>
      </c>
      <c r="K415" s="138" t="s">
        <v>45</v>
      </c>
      <c r="L415" s="138">
        <v>1839.06</v>
      </c>
      <c r="M415" s="138">
        <v>1839.06</v>
      </c>
    </row>
    <row r="416" spans="1:13" ht="16.5" hidden="1" customHeight="1">
      <c r="A416" s="106" t="s">
        <v>1233</v>
      </c>
      <c r="B416" s="138" t="s">
        <v>3941</v>
      </c>
      <c r="C416" s="139" t="s">
        <v>73</v>
      </c>
      <c r="D416" s="138" t="s">
        <v>561</v>
      </c>
      <c r="E416" s="138" t="s">
        <v>562</v>
      </c>
      <c r="F416" s="139" t="s">
        <v>516</v>
      </c>
      <c r="G416" s="138">
        <v>0.81630000000000003</v>
      </c>
      <c r="H416" s="138">
        <v>69.91</v>
      </c>
      <c r="I416" s="121">
        <v>248.74</v>
      </c>
      <c r="J416" s="138">
        <v>249.64</v>
      </c>
      <c r="K416" s="138" t="s">
        <v>45</v>
      </c>
      <c r="L416" s="138">
        <v>203.05</v>
      </c>
      <c r="M416" s="138">
        <v>203.78</v>
      </c>
    </row>
    <row r="417" spans="1:13" ht="16.5" hidden="1" customHeight="1">
      <c r="A417" s="111" t="s">
        <v>1234</v>
      </c>
      <c r="B417" s="142" t="s">
        <v>545</v>
      </c>
      <c r="C417" s="143" t="s">
        <v>73</v>
      </c>
      <c r="D417" s="142" t="s">
        <v>546</v>
      </c>
      <c r="E417" s="142" t="s">
        <v>547</v>
      </c>
      <c r="F417" s="143" t="s">
        <v>516</v>
      </c>
      <c r="G417" s="142">
        <v>35.936</v>
      </c>
      <c r="H417" s="142">
        <v>10.49</v>
      </c>
      <c r="I417" s="130">
        <v>9.89</v>
      </c>
      <c r="J417" s="142">
        <v>10.31</v>
      </c>
      <c r="K417" s="142" t="s">
        <v>45</v>
      </c>
      <c r="L417" s="142">
        <v>355.41</v>
      </c>
      <c r="M417" s="142">
        <v>370.5</v>
      </c>
    </row>
    <row r="418" spans="1:13" ht="16.5" hidden="1" customHeight="1">
      <c r="A418" s="111" t="s">
        <v>1235</v>
      </c>
      <c r="B418" s="142" t="s">
        <v>545</v>
      </c>
      <c r="C418" s="143" t="s">
        <v>73</v>
      </c>
      <c r="D418" s="142" t="s">
        <v>546</v>
      </c>
      <c r="E418" s="142" t="s">
        <v>547</v>
      </c>
      <c r="F418" s="143" t="s">
        <v>516</v>
      </c>
      <c r="G418" s="142">
        <v>17.984100000000002</v>
      </c>
      <c r="H418" s="142">
        <v>10.49</v>
      </c>
      <c r="I418" s="130">
        <v>9.89</v>
      </c>
      <c r="J418" s="142">
        <v>9.89</v>
      </c>
      <c r="K418" s="142" t="s">
        <v>45</v>
      </c>
      <c r="L418" s="142">
        <v>177.86</v>
      </c>
      <c r="M418" s="142">
        <v>177.86</v>
      </c>
    </row>
    <row r="419" spans="1:13" ht="16.5" hidden="1" customHeight="1">
      <c r="A419" s="111" t="s">
        <v>1236</v>
      </c>
      <c r="B419" s="142" t="s">
        <v>550</v>
      </c>
      <c r="C419" s="143" t="s">
        <v>73</v>
      </c>
      <c r="D419" s="142" t="s">
        <v>546</v>
      </c>
      <c r="E419" s="142" t="s">
        <v>551</v>
      </c>
      <c r="F419" s="143" t="s">
        <v>516</v>
      </c>
      <c r="G419" s="142">
        <v>156.9529</v>
      </c>
      <c r="H419" s="142">
        <v>11.72</v>
      </c>
      <c r="I419" s="130">
        <v>11.12</v>
      </c>
      <c r="J419" s="142">
        <v>11.54</v>
      </c>
      <c r="K419" s="142" t="s">
        <v>45</v>
      </c>
      <c r="L419" s="142">
        <v>1745.32</v>
      </c>
      <c r="M419" s="142">
        <v>1811.24</v>
      </c>
    </row>
    <row r="420" spans="1:13" ht="16.5" hidden="1" customHeight="1">
      <c r="A420" s="111" t="s">
        <v>1237</v>
      </c>
      <c r="B420" s="142" t="s">
        <v>550</v>
      </c>
      <c r="C420" s="143" t="s">
        <v>73</v>
      </c>
      <c r="D420" s="142" t="s">
        <v>546</v>
      </c>
      <c r="E420" s="142" t="s">
        <v>551</v>
      </c>
      <c r="F420" s="143" t="s">
        <v>516</v>
      </c>
      <c r="G420" s="142">
        <v>1.054</v>
      </c>
      <c r="H420" s="142">
        <v>11.72</v>
      </c>
      <c r="I420" s="130">
        <v>11.12</v>
      </c>
      <c r="J420" s="142">
        <v>11.53</v>
      </c>
      <c r="K420" s="142" t="s">
        <v>45</v>
      </c>
      <c r="L420" s="142">
        <v>11.72</v>
      </c>
      <c r="M420" s="142">
        <v>12.15</v>
      </c>
    </row>
    <row r="421" spans="1:13" ht="16.5" hidden="1" customHeight="1">
      <c r="A421" s="111" t="s">
        <v>1238</v>
      </c>
      <c r="B421" s="142" t="s">
        <v>550</v>
      </c>
      <c r="C421" s="143" t="s">
        <v>73</v>
      </c>
      <c r="D421" s="142" t="s">
        <v>546</v>
      </c>
      <c r="E421" s="142" t="s">
        <v>551</v>
      </c>
      <c r="F421" s="143" t="s">
        <v>516</v>
      </c>
      <c r="G421" s="142">
        <v>9.1485000000000003</v>
      </c>
      <c r="H421" s="142">
        <v>11.72</v>
      </c>
      <c r="I421" s="130">
        <v>11.12</v>
      </c>
      <c r="J421" s="142">
        <v>11.12</v>
      </c>
      <c r="K421" s="142" t="s">
        <v>45</v>
      </c>
      <c r="L421" s="142">
        <v>101.73</v>
      </c>
      <c r="M421" s="142">
        <v>101.73</v>
      </c>
    </row>
    <row r="422" spans="1:13" ht="16.5" hidden="1" customHeight="1">
      <c r="A422" s="111" t="s">
        <v>1239</v>
      </c>
      <c r="B422" s="142" t="s">
        <v>564</v>
      </c>
      <c r="C422" s="143" t="s">
        <v>73</v>
      </c>
      <c r="D422" s="142" t="s">
        <v>561</v>
      </c>
      <c r="E422" s="142" t="s">
        <v>565</v>
      </c>
      <c r="F422" s="143" t="s">
        <v>516</v>
      </c>
      <c r="G422" s="142">
        <v>6.3624999999999998</v>
      </c>
      <c r="H422" s="142">
        <v>260.41000000000003</v>
      </c>
      <c r="I422" s="130">
        <v>258.14</v>
      </c>
      <c r="J422" s="142">
        <v>259.73</v>
      </c>
      <c r="K422" s="142" t="s">
        <v>45</v>
      </c>
      <c r="L422" s="142">
        <v>1642.42</v>
      </c>
      <c r="M422" s="142">
        <v>1652.53</v>
      </c>
    </row>
    <row r="423" spans="1:13" ht="16.5" hidden="1" customHeight="1">
      <c r="A423" s="111" t="s">
        <v>1240</v>
      </c>
      <c r="B423" s="142" t="s">
        <v>564</v>
      </c>
      <c r="C423" s="143" t="s">
        <v>73</v>
      </c>
      <c r="D423" s="142" t="s">
        <v>561</v>
      </c>
      <c r="E423" s="142" t="s">
        <v>565</v>
      </c>
      <c r="F423" s="143" t="s">
        <v>516</v>
      </c>
      <c r="G423" s="142">
        <v>0.06</v>
      </c>
      <c r="H423" s="142">
        <v>260.41000000000003</v>
      </c>
      <c r="I423" s="130">
        <v>258.14</v>
      </c>
      <c r="J423" s="142">
        <v>259.73</v>
      </c>
      <c r="K423" s="142" t="s">
        <v>45</v>
      </c>
      <c r="L423" s="142">
        <v>15.49</v>
      </c>
      <c r="M423" s="142">
        <v>15.58</v>
      </c>
    </row>
    <row r="424" spans="1:13" ht="16.5" hidden="1" customHeight="1">
      <c r="A424" s="106" t="s">
        <v>1241</v>
      </c>
      <c r="B424" s="138" t="s">
        <v>3942</v>
      </c>
      <c r="C424" s="139" t="s">
        <v>73</v>
      </c>
      <c r="D424" s="138" t="s">
        <v>572</v>
      </c>
      <c r="E424" s="138" t="s">
        <v>3943</v>
      </c>
      <c r="F424" s="139" t="s">
        <v>516</v>
      </c>
      <c r="G424" s="138">
        <v>9.1200000000000003E-2</v>
      </c>
      <c r="H424" s="138">
        <v>45.7</v>
      </c>
      <c r="I424" s="130">
        <v>43.92</v>
      </c>
      <c r="J424" s="138">
        <v>45.17</v>
      </c>
      <c r="K424" s="138" t="s">
        <v>45</v>
      </c>
      <c r="L424" s="138">
        <v>4.01</v>
      </c>
      <c r="M424" s="138">
        <v>4.12</v>
      </c>
    </row>
    <row r="425" spans="1:13" ht="16.5" hidden="1" customHeight="1">
      <c r="A425" s="106" t="s">
        <v>1245</v>
      </c>
      <c r="B425" s="138" t="s">
        <v>571</v>
      </c>
      <c r="C425" s="139" t="s">
        <v>73</v>
      </c>
      <c r="D425" s="138" t="s">
        <v>572</v>
      </c>
      <c r="E425" s="138" t="s">
        <v>573</v>
      </c>
      <c r="F425" s="139" t="s">
        <v>516</v>
      </c>
      <c r="G425" s="138">
        <v>2.8506999999999998</v>
      </c>
      <c r="H425" s="138">
        <v>54.68</v>
      </c>
      <c r="I425" s="130">
        <v>52.76</v>
      </c>
      <c r="J425" s="138">
        <v>54.1</v>
      </c>
      <c r="K425" s="138" t="s">
        <v>45</v>
      </c>
      <c r="L425" s="138">
        <v>150.4</v>
      </c>
      <c r="M425" s="138">
        <v>154.22</v>
      </c>
    </row>
    <row r="426" spans="1:13" ht="16.5" hidden="1" customHeight="1">
      <c r="A426" s="106" t="s">
        <v>1246</v>
      </c>
      <c r="B426" s="138" t="s">
        <v>3944</v>
      </c>
      <c r="C426" s="139" t="s">
        <v>73</v>
      </c>
      <c r="D426" s="138" t="s">
        <v>514</v>
      </c>
      <c r="E426" s="138" t="s">
        <v>515</v>
      </c>
      <c r="F426" s="139" t="s">
        <v>516</v>
      </c>
      <c r="G426" s="138">
        <v>0.12790000000000001</v>
      </c>
      <c r="H426" s="138">
        <v>563.65</v>
      </c>
      <c r="I426" s="121">
        <v>990.75</v>
      </c>
      <c r="J426" s="138">
        <v>1048.1500000000001</v>
      </c>
      <c r="K426" s="138" t="s">
        <v>45</v>
      </c>
      <c r="L426" s="138">
        <v>126.72</v>
      </c>
      <c r="M426" s="138">
        <v>134.06</v>
      </c>
    </row>
    <row r="427" spans="1:13" ht="16.5" hidden="1" customHeight="1">
      <c r="A427" s="111" t="s">
        <v>1247</v>
      </c>
      <c r="B427" s="142" t="s">
        <v>575</v>
      </c>
      <c r="C427" s="143" t="s">
        <v>73</v>
      </c>
      <c r="D427" s="142" t="s">
        <v>576</v>
      </c>
      <c r="E427" s="142" t="s">
        <v>573</v>
      </c>
      <c r="F427" s="143" t="s">
        <v>516</v>
      </c>
      <c r="G427" s="142">
        <v>1.6505000000000001</v>
      </c>
      <c r="H427" s="142">
        <v>48.31</v>
      </c>
      <c r="I427" s="130">
        <v>43.49</v>
      </c>
      <c r="J427" s="142">
        <v>46.86</v>
      </c>
      <c r="K427" s="142" t="s">
        <v>45</v>
      </c>
      <c r="L427" s="142">
        <v>71.78</v>
      </c>
      <c r="M427" s="142">
        <v>77.34</v>
      </c>
    </row>
    <row r="428" spans="1:13" ht="16.5" hidden="1" customHeight="1">
      <c r="A428" s="111" t="s">
        <v>1248</v>
      </c>
      <c r="B428" s="142" t="s">
        <v>575</v>
      </c>
      <c r="C428" s="143" t="s">
        <v>73</v>
      </c>
      <c r="D428" s="142" t="s">
        <v>576</v>
      </c>
      <c r="E428" s="142" t="s">
        <v>573</v>
      </c>
      <c r="F428" s="143" t="s">
        <v>516</v>
      </c>
      <c r="G428" s="142">
        <v>0.30249999999999999</v>
      </c>
      <c r="H428" s="142">
        <v>48.31</v>
      </c>
      <c r="I428" s="130">
        <v>43.49</v>
      </c>
      <c r="J428" s="142">
        <v>43.49</v>
      </c>
      <c r="K428" s="142" t="s">
        <v>45</v>
      </c>
      <c r="L428" s="142">
        <v>13.16</v>
      </c>
      <c r="M428" s="142">
        <v>13.16</v>
      </c>
    </row>
    <row r="429" spans="1:13" ht="16.5" hidden="1" customHeight="1">
      <c r="A429" s="111" t="s">
        <v>1249</v>
      </c>
      <c r="B429" s="142" t="s">
        <v>578</v>
      </c>
      <c r="C429" s="143" t="s">
        <v>73</v>
      </c>
      <c r="D429" s="142" t="s">
        <v>579</v>
      </c>
      <c r="E429" s="142" t="s">
        <v>573</v>
      </c>
      <c r="F429" s="143" t="s">
        <v>516</v>
      </c>
      <c r="G429" s="142">
        <v>6.9295</v>
      </c>
      <c r="H429" s="142">
        <v>30.06</v>
      </c>
      <c r="I429" s="130">
        <v>28.14</v>
      </c>
      <c r="J429" s="142">
        <v>29.48</v>
      </c>
      <c r="K429" s="142" t="s">
        <v>45</v>
      </c>
      <c r="L429" s="142">
        <v>195</v>
      </c>
      <c r="M429" s="142">
        <v>204.28</v>
      </c>
    </row>
    <row r="430" spans="1:13" ht="16.5" hidden="1" customHeight="1">
      <c r="A430" s="111" t="s">
        <v>1250</v>
      </c>
      <c r="B430" s="142" t="s">
        <v>578</v>
      </c>
      <c r="C430" s="143" t="s">
        <v>73</v>
      </c>
      <c r="D430" s="142" t="s">
        <v>579</v>
      </c>
      <c r="E430" s="142" t="s">
        <v>573</v>
      </c>
      <c r="F430" s="143" t="s">
        <v>516</v>
      </c>
      <c r="G430" s="142">
        <v>0.76380000000000003</v>
      </c>
      <c r="H430" s="142">
        <v>30.06</v>
      </c>
      <c r="I430" s="130">
        <v>28.14</v>
      </c>
      <c r="J430" s="142">
        <v>28.14</v>
      </c>
      <c r="K430" s="142" t="s">
        <v>45</v>
      </c>
      <c r="L430" s="142">
        <v>21.49</v>
      </c>
      <c r="M430" s="142">
        <v>21.49</v>
      </c>
    </row>
    <row r="431" spans="1:13" ht="16.5" hidden="1" customHeight="1">
      <c r="A431" s="111" t="s">
        <v>1251</v>
      </c>
      <c r="B431" s="142" t="s">
        <v>1268</v>
      </c>
      <c r="C431" s="143" t="s">
        <v>73</v>
      </c>
      <c r="D431" s="142" t="s">
        <v>1269</v>
      </c>
      <c r="E431" s="142" t="s">
        <v>1270</v>
      </c>
      <c r="F431" s="143" t="s">
        <v>516</v>
      </c>
      <c r="G431" s="142">
        <v>13.4781</v>
      </c>
      <c r="H431" s="142">
        <v>28.17</v>
      </c>
      <c r="I431" s="130">
        <v>24.57</v>
      </c>
      <c r="J431" s="142">
        <v>27.09</v>
      </c>
      <c r="K431" s="142" t="s">
        <v>45</v>
      </c>
      <c r="L431" s="142">
        <v>331.16</v>
      </c>
      <c r="M431" s="142">
        <v>365.12</v>
      </c>
    </row>
    <row r="432" spans="1:13" ht="16.5" hidden="1" customHeight="1">
      <c r="A432" s="111" t="s">
        <v>1252</v>
      </c>
      <c r="B432" s="142" t="s">
        <v>1268</v>
      </c>
      <c r="C432" s="143" t="s">
        <v>73</v>
      </c>
      <c r="D432" s="142" t="s">
        <v>1269</v>
      </c>
      <c r="E432" s="142" t="s">
        <v>1270</v>
      </c>
      <c r="F432" s="143" t="s">
        <v>516</v>
      </c>
      <c r="G432" s="142">
        <v>1.298</v>
      </c>
      <c r="H432" s="142">
        <v>28.17</v>
      </c>
      <c r="I432" s="130">
        <v>24.57</v>
      </c>
      <c r="J432" s="142">
        <v>27.02</v>
      </c>
      <c r="K432" s="142" t="s">
        <v>45</v>
      </c>
      <c r="L432" s="142">
        <v>31.89</v>
      </c>
      <c r="M432" s="142">
        <v>35.07</v>
      </c>
    </row>
    <row r="433" spans="1:13" ht="16.5" hidden="1" customHeight="1">
      <c r="A433" s="106" t="s">
        <v>1253</v>
      </c>
      <c r="B433" s="138" t="s">
        <v>3274</v>
      </c>
      <c r="C433" s="139" t="s">
        <v>73</v>
      </c>
      <c r="D433" s="138" t="s">
        <v>3275</v>
      </c>
      <c r="E433" s="138" t="s">
        <v>3276</v>
      </c>
      <c r="F433" s="139" t="s">
        <v>516</v>
      </c>
      <c r="G433" s="138">
        <v>0.112</v>
      </c>
      <c r="H433" s="138">
        <v>104.09</v>
      </c>
      <c r="I433" s="130">
        <v>99.57</v>
      </c>
      <c r="J433" s="138">
        <v>102.73</v>
      </c>
      <c r="K433" s="138" t="s">
        <v>45</v>
      </c>
      <c r="L433" s="138">
        <v>11.15</v>
      </c>
      <c r="M433" s="138">
        <v>11.51</v>
      </c>
    </row>
    <row r="434" spans="1:13" ht="16.5" hidden="1" customHeight="1">
      <c r="A434" s="106" t="s">
        <v>1254</v>
      </c>
      <c r="B434" s="138" t="s">
        <v>3284</v>
      </c>
      <c r="C434" s="139" t="s">
        <v>73</v>
      </c>
      <c r="D434" s="138" t="s">
        <v>1243</v>
      </c>
      <c r="E434" s="138" t="s">
        <v>1638</v>
      </c>
      <c r="F434" s="139" t="s">
        <v>516</v>
      </c>
      <c r="G434" s="138">
        <v>0.42530000000000001</v>
      </c>
      <c r="H434" s="138">
        <v>304.12</v>
      </c>
      <c r="I434" s="121">
        <v>524.32000000000005</v>
      </c>
      <c r="J434" s="138">
        <v>558.54</v>
      </c>
      <c r="K434" s="138" t="s">
        <v>45</v>
      </c>
      <c r="L434" s="138">
        <v>222.99</v>
      </c>
      <c r="M434" s="138">
        <v>237.55</v>
      </c>
    </row>
    <row r="435" spans="1:13" ht="16.5" hidden="1" customHeight="1">
      <c r="A435" s="106" t="s">
        <v>1255</v>
      </c>
      <c r="B435" s="138" t="s">
        <v>3945</v>
      </c>
      <c r="C435" s="139" t="s">
        <v>73</v>
      </c>
      <c r="D435" s="138" t="s">
        <v>3929</v>
      </c>
      <c r="E435" s="138" t="s">
        <v>3930</v>
      </c>
      <c r="F435" s="139" t="s">
        <v>516</v>
      </c>
      <c r="G435" s="138">
        <v>0.71199999999999997</v>
      </c>
      <c r="H435" s="138">
        <v>120.58</v>
      </c>
      <c r="I435" s="121">
        <v>307.3</v>
      </c>
      <c r="J435" s="138">
        <v>313.70999999999998</v>
      </c>
      <c r="K435" s="138" t="s">
        <v>45</v>
      </c>
      <c r="L435" s="138">
        <v>218.8</v>
      </c>
      <c r="M435" s="138">
        <v>223.36</v>
      </c>
    </row>
    <row r="436" spans="1:13" ht="16.5" hidden="1" customHeight="1">
      <c r="A436" s="106" t="s">
        <v>1256</v>
      </c>
      <c r="B436" s="138" t="s">
        <v>3946</v>
      </c>
      <c r="C436" s="139" t="s">
        <v>73</v>
      </c>
      <c r="D436" s="138" t="s">
        <v>3947</v>
      </c>
      <c r="E436" s="138" t="s">
        <v>3948</v>
      </c>
      <c r="F436" s="139" t="s">
        <v>516</v>
      </c>
      <c r="G436" s="138">
        <v>0.28720000000000001</v>
      </c>
      <c r="H436" s="138">
        <v>65.7</v>
      </c>
      <c r="I436" s="130">
        <v>61.59</v>
      </c>
      <c r="J436" s="138">
        <v>61.59</v>
      </c>
      <c r="K436" s="138" t="s">
        <v>45</v>
      </c>
      <c r="L436" s="138">
        <v>17.690000000000001</v>
      </c>
      <c r="M436" s="138">
        <v>17.690000000000001</v>
      </c>
    </row>
    <row r="437" spans="1:13" ht="16.5" hidden="1" customHeight="1">
      <c r="A437" s="106" t="s">
        <v>1257</v>
      </c>
      <c r="B437" s="138" t="s">
        <v>1644</v>
      </c>
      <c r="C437" s="139" t="s">
        <v>73</v>
      </c>
      <c r="D437" s="138" t="s">
        <v>1645</v>
      </c>
      <c r="E437" s="138" t="s">
        <v>1646</v>
      </c>
      <c r="F437" s="139" t="s">
        <v>516</v>
      </c>
      <c r="G437" s="138">
        <v>0.19500000000000001</v>
      </c>
      <c r="H437" s="138">
        <v>57.44</v>
      </c>
      <c r="I437" s="130">
        <v>53.39</v>
      </c>
      <c r="J437" s="138">
        <v>53.39</v>
      </c>
      <c r="K437" s="138" t="s">
        <v>45</v>
      </c>
      <c r="L437" s="138">
        <v>10.41</v>
      </c>
      <c r="M437" s="138">
        <v>10.41</v>
      </c>
    </row>
    <row r="438" spans="1:13" ht="16.5" hidden="1" customHeight="1">
      <c r="A438" s="106" t="s">
        <v>1258</v>
      </c>
      <c r="B438" s="138" t="s">
        <v>3306</v>
      </c>
      <c r="C438" s="139" t="s">
        <v>73</v>
      </c>
      <c r="D438" s="138" t="s">
        <v>3307</v>
      </c>
      <c r="E438" s="138" t="s">
        <v>3308</v>
      </c>
      <c r="F438" s="139" t="s">
        <v>516</v>
      </c>
      <c r="G438" s="138">
        <v>12.79</v>
      </c>
      <c r="H438" s="138">
        <v>33.22</v>
      </c>
      <c r="I438" s="130">
        <v>29.62</v>
      </c>
      <c r="J438" s="138">
        <v>32.14</v>
      </c>
      <c r="K438" s="138" t="s">
        <v>45</v>
      </c>
      <c r="L438" s="138">
        <v>378.84</v>
      </c>
      <c r="M438" s="138">
        <v>411.07</v>
      </c>
    </row>
    <row r="439" spans="1:13" ht="16.5" hidden="1" customHeight="1">
      <c r="A439" s="106" t="s">
        <v>1259</v>
      </c>
      <c r="B439" s="138" t="s">
        <v>3323</v>
      </c>
      <c r="C439" s="139" t="s">
        <v>73</v>
      </c>
      <c r="D439" s="138" t="s">
        <v>3324</v>
      </c>
      <c r="E439" s="138" t="s">
        <v>3325</v>
      </c>
      <c r="F439" s="139" t="s">
        <v>516</v>
      </c>
      <c r="G439" s="138">
        <v>1.304</v>
      </c>
      <c r="H439" s="138">
        <v>19.07</v>
      </c>
      <c r="I439" s="130">
        <v>17.440000000000001</v>
      </c>
      <c r="J439" s="138">
        <v>18.579999999999998</v>
      </c>
      <c r="K439" s="138" t="s">
        <v>45</v>
      </c>
      <c r="L439" s="138">
        <v>22.74</v>
      </c>
      <c r="M439" s="138">
        <v>24.23</v>
      </c>
    </row>
    <row r="440" spans="1:13" ht="16.5" hidden="1" customHeight="1">
      <c r="A440" s="111" t="s">
        <v>1260</v>
      </c>
      <c r="B440" s="142" t="s">
        <v>593</v>
      </c>
      <c r="C440" s="143" t="s">
        <v>73</v>
      </c>
      <c r="D440" s="142" t="s">
        <v>594</v>
      </c>
      <c r="E440" s="142" t="s">
        <v>595</v>
      </c>
      <c r="F440" s="143" t="s">
        <v>516</v>
      </c>
      <c r="G440" s="142">
        <v>11.220800000000001</v>
      </c>
      <c r="H440" s="142">
        <v>64.83</v>
      </c>
      <c r="I440" s="130">
        <v>55.79</v>
      </c>
      <c r="J440" s="142">
        <v>62.12</v>
      </c>
      <c r="K440" s="142" t="s">
        <v>45</v>
      </c>
      <c r="L440" s="142">
        <v>626.01</v>
      </c>
      <c r="M440" s="142">
        <v>697.04</v>
      </c>
    </row>
    <row r="441" spans="1:13" ht="16.5" hidden="1" customHeight="1">
      <c r="A441" s="111" t="s">
        <v>1264</v>
      </c>
      <c r="B441" s="142" t="s">
        <v>593</v>
      </c>
      <c r="C441" s="143" t="s">
        <v>73</v>
      </c>
      <c r="D441" s="142" t="s">
        <v>594</v>
      </c>
      <c r="E441" s="142" t="s">
        <v>595</v>
      </c>
      <c r="F441" s="143" t="s">
        <v>516</v>
      </c>
      <c r="G441" s="142">
        <v>6.66</v>
      </c>
      <c r="H441" s="142">
        <v>64.83</v>
      </c>
      <c r="I441" s="130">
        <v>55.79</v>
      </c>
      <c r="J441" s="142">
        <v>55.79</v>
      </c>
      <c r="K441" s="142" t="s">
        <v>45</v>
      </c>
      <c r="L441" s="142">
        <v>371.56</v>
      </c>
      <c r="M441" s="142">
        <v>371.56</v>
      </c>
    </row>
    <row r="442" spans="1:13" ht="16.5" hidden="1" customHeight="1">
      <c r="A442" s="111" t="s">
        <v>1265</v>
      </c>
      <c r="B442" s="142" t="s">
        <v>598</v>
      </c>
      <c r="C442" s="143" t="s">
        <v>73</v>
      </c>
      <c r="D442" s="142" t="s">
        <v>594</v>
      </c>
      <c r="E442" s="142" t="s">
        <v>599</v>
      </c>
      <c r="F442" s="143" t="s">
        <v>516</v>
      </c>
      <c r="G442" s="142">
        <v>172.46010000000001</v>
      </c>
      <c r="H442" s="142">
        <v>94.7</v>
      </c>
      <c r="I442" s="130">
        <v>80.22</v>
      </c>
      <c r="J442" s="142">
        <v>90.35</v>
      </c>
      <c r="K442" s="142" t="s">
        <v>45</v>
      </c>
      <c r="L442" s="142">
        <v>13834.75</v>
      </c>
      <c r="M442" s="142">
        <v>15581.77</v>
      </c>
    </row>
    <row r="443" spans="1:13" ht="16.5" hidden="1" customHeight="1">
      <c r="A443" s="111" t="s">
        <v>1266</v>
      </c>
      <c r="B443" s="142" t="s">
        <v>598</v>
      </c>
      <c r="C443" s="143" t="s">
        <v>73</v>
      </c>
      <c r="D443" s="142" t="s">
        <v>594</v>
      </c>
      <c r="E443" s="142" t="s">
        <v>599</v>
      </c>
      <c r="F443" s="143" t="s">
        <v>516</v>
      </c>
      <c r="G443" s="142">
        <v>1.2647999999999999</v>
      </c>
      <c r="H443" s="142">
        <v>94.7</v>
      </c>
      <c r="I443" s="130">
        <v>80.22</v>
      </c>
      <c r="J443" s="142">
        <v>80.22</v>
      </c>
      <c r="K443" s="142" t="s">
        <v>45</v>
      </c>
      <c r="L443" s="142">
        <v>101.46</v>
      </c>
      <c r="M443" s="142">
        <v>101.46</v>
      </c>
    </row>
    <row r="444" spans="1:13" ht="16.5" hidden="1" customHeight="1">
      <c r="A444" s="111" t="s">
        <v>1267</v>
      </c>
      <c r="B444" s="142" t="s">
        <v>1652</v>
      </c>
      <c r="C444" s="143" t="s">
        <v>73</v>
      </c>
      <c r="D444" s="142" t="s">
        <v>1653</v>
      </c>
      <c r="E444" s="142" t="s">
        <v>1654</v>
      </c>
      <c r="F444" s="143" t="s">
        <v>516</v>
      </c>
      <c r="G444" s="142">
        <v>3</v>
      </c>
      <c r="H444" s="142">
        <v>83.49</v>
      </c>
      <c r="I444" s="130">
        <v>72.63</v>
      </c>
      <c r="J444" s="142">
        <v>80.23</v>
      </c>
      <c r="K444" s="142" t="s">
        <v>45</v>
      </c>
      <c r="L444" s="142">
        <v>217.89</v>
      </c>
      <c r="M444" s="142">
        <v>240.69</v>
      </c>
    </row>
    <row r="445" spans="1:13" ht="16.5" hidden="1" customHeight="1">
      <c r="A445" s="111" t="s">
        <v>1271</v>
      </c>
      <c r="B445" s="142" t="s">
        <v>1652</v>
      </c>
      <c r="C445" s="143" t="s">
        <v>73</v>
      </c>
      <c r="D445" s="142" t="s">
        <v>1653</v>
      </c>
      <c r="E445" s="142" t="s">
        <v>1654</v>
      </c>
      <c r="F445" s="143" t="s">
        <v>516</v>
      </c>
      <c r="G445" s="142">
        <v>6.2011000000000003</v>
      </c>
      <c r="H445" s="142">
        <v>83.49</v>
      </c>
      <c r="I445" s="130">
        <v>72.63</v>
      </c>
      <c r="J445" s="142">
        <v>72.63</v>
      </c>
      <c r="K445" s="142" t="s">
        <v>45</v>
      </c>
      <c r="L445" s="142">
        <v>450.39</v>
      </c>
      <c r="M445" s="142">
        <v>450.39</v>
      </c>
    </row>
    <row r="446" spans="1:13" ht="16.5" hidden="1" customHeight="1">
      <c r="A446" s="106" t="s">
        <v>1272</v>
      </c>
      <c r="B446" s="138" t="s">
        <v>601</v>
      </c>
      <c r="C446" s="139" t="s">
        <v>73</v>
      </c>
      <c r="D446" s="138" t="s">
        <v>602</v>
      </c>
      <c r="E446" s="138" t="s">
        <v>603</v>
      </c>
      <c r="F446" s="139" t="s">
        <v>516</v>
      </c>
      <c r="G446" s="138">
        <v>0.248</v>
      </c>
      <c r="H446" s="138">
        <v>121.68</v>
      </c>
      <c r="I446" s="130">
        <v>103.38</v>
      </c>
      <c r="J446" s="138">
        <v>103.38</v>
      </c>
      <c r="K446" s="138" t="s">
        <v>45</v>
      </c>
      <c r="L446" s="138">
        <v>25.64</v>
      </c>
      <c r="M446" s="138">
        <v>25.64</v>
      </c>
    </row>
    <row r="447" spans="1:13" ht="16.5" hidden="1" customHeight="1">
      <c r="A447" s="106" t="s">
        <v>1276</v>
      </c>
      <c r="B447" s="138" t="s">
        <v>1294</v>
      </c>
      <c r="C447" s="139" t="s">
        <v>73</v>
      </c>
      <c r="D447" s="138" t="s">
        <v>1295</v>
      </c>
      <c r="E447" s="138" t="s">
        <v>1296</v>
      </c>
      <c r="F447" s="139" t="s">
        <v>516</v>
      </c>
      <c r="G447" s="138">
        <v>5.64</v>
      </c>
      <c r="H447" s="138">
        <v>106.01</v>
      </c>
      <c r="I447" s="130">
        <v>95.4</v>
      </c>
      <c r="J447" s="138">
        <v>102.83</v>
      </c>
      <c r="K447" s="138" t="s">
        <v>45</v>
      </c>
      <c r="L447" s="138">
        <v>538.05999999999995</v>
      </c>
      <c r="M447" s="138">
        <v>579.96</v>
      </c>
    </row>
    <row r="448" spans="1:13" ht="16.5" hidden="1" customHeight="1">
      <c r="A448" s="111" t="s">
        <v>1277</v>
      </c>
      <c r="B448" s="142" t="s">
        <v>3338</v>
      </c>
      <c r="C448" s="143" t="s">
        <v>73</v>
      </c>
      <c r="D448" s="142" t="s">
        <v>3339</v>
      </c>
      <c r="E448" s="142" t="s">
        <v>3340</v>
      </c>
      <c r="F448" s="143" t="s">
        <v>516</v>
      </c>
      <c r="G448" s="142">
        <v>16.591000000000001</v>
      </c>
      <c r="H448" s="142">
        <v>31.85</v>
      </c>
      <c r="I448" s="130">
        <v>29.77</v>
      </c>
      <c r="J448" s="142">
        <v>31.23</v>
      </c>
      <c r="K448" s="142" t="s">
        <v>45</v>
      </c>
      <c r="L448" s="142">
        <v>493.91</v>
      </c>
      <c r="M448" s="142">
        <v>518.14</v>
      </c>
    </row>
    <row r="449" spans="1:13" ht="16.5" hidden="1" customHeight="1">
      <c r="A449" s="111" t="s">
        <v>1278</v>
      </c>
      <c r="B449" s="142" t="s">
        <v>3338</v>
      </c>
      <c r="C449" s="143" t="s">
        <v>73</v>
      </c>
      <c r="D449" s="142" t="s">
        <v>3339</v>
      </c>
      <c r="E449" s="142" t="s">
        <v>3340</v>
      </c>
      <c r="F449" s="143" t="s">
        <v>516</v>
      </c>
      <c r="G449" s="142">
        <v>6.2100000000000002E-2</v>
      </c>
      <c r="H449" s="142">
        <v>31.85</v>
      </c>
      <c r="I449" s="130">
        <v>29.77</v>
      </c>
      <c r="J449" s="142">
        <v>29.77</v>
      </c>
      <c r="K449" s="142" t="s">
        <v>45</v>
      </c>
      <c r="L449" s="142">
        <v>1.85</v>
      </c>
      <c r="M449" s="142">
        <v>1.85</v>
      </c>
    </row>
    <row r="450" spans="1:13" ht="16.5" hidden="1" customHeight="1">
      <c r="A450" s="106" t="s">
        <v>1279</v>
      </c>
      <c r="B450" s="138" t="s">
        <v>3357</v>
      </c>
      <c r="C450" s="139" t="s">
        <v>73</v>
      </c>
      <c r="D450" s="138" t="s">
        <v>3355</v>
      </c>
      <c r="E450" s="138" t="s">
        <v>543</v>
      </c>
      <c r="F450" s="139" t="s">
        <v>516</v>
      </c>
      <c r="G450" s="138">
        <v>0.6</v>
      </c>
      <c r="H450" s="138">
        <v>93.12</v>
      </c>
      <c r="I450" s="121">
        <v>271.49</v>
      </c>
      <c r="J450" s="138">
        <v>274.8</v>
      </c>
      <c r="K450" s="138" t="s">
        <v>45</v>
      </c>
      <c r="L450" s="138">
        <v>162.88999999999999</v>
      </c>
      <c r="M450" s="138">
        <v>164.88</v>
      </c>
    </row>
    <row r="451" spans="1:13" ht="16.5" hidden="1" customHeight="1">
      <c r="A451" s="106" t="s">
        <v>1282</v>
      </c>
      <c r="B451" s="138" t="s">
        <v>3949</v>
      </c>
      <c r="C451" s="139" t="s">
        <v>73</v>
      </c>
      <c r="D451" s="138" t="s">
        <v>1301</v>
      </c>
      <c r="E451" s="138" t="s">
        <v>3950</v>
      </c>
      <c r="F451" s="139" t="s">
        <v>516</v>
      </c>
      <c r="G451" s="138">
        <v>40.357399999999998</v>
      </c>
      <c r="H451" s="138">
        <v>56.3</v>
      </c>
      <c r="I451" s="130">
        <v>50.26</v>
      </c>
      <c r="J451" s="138">
        <v>54.49</v>
      </c>
      <c r="K451" s="138" t="s">
        <v>45</v>
      </c>
      <c r="L451" s="138">
        <v>2028.36</v>
      </c>
      <c r="M451" s="138">
        <v>2199.0700000000002</v>
      </c>
    </row>
    <row r="452" spans="1:13" ht="16.5" hidden="1" customHeight="1">
      <c r="A452" s="106" t="s">
        <v>1285</v>
      </c>
      <c r="B452" s="138" t="s">
        <v>3951</v>
      </c>
      <c r="C452" s="139" t="s">
        <v>73</v>
      </c>
      <c r="D452" s="138" t="s">
        <v>3952</v>
      </c>
      <c r="E452" s="138" t="s">
        <v>3953</v>
      </c>
      <c r="F452" s="139" t="s">
        <v>516</v>
      </c>
      <c r="G452" s="138">
        <v>22.788900000000002</v>
      </c>
      <c r="H452" s="138">
        <v>53.07</v>
      </c>
      <c r="I452" s="130">
        <v>47.03</v>
      </c>
      <c r="J452" s="138">
        <v>51.26</v>
      </c>
      <c r="K452" s="138" t="s">
        <v>45</v>
      </c>
      <c r="L452" s="138">
        <v>1071.76</v>
      </c>
      <c r="M452" s="138">
        <v>1168.1600000000001</v>
      </c>
    </row>
    <row r="453" spans="1:13" ht="16.5" hidden="1" customHeight="1">
      <c r="A453" s="106" t="s">
        <v>1288</v>
      </c>
      <c r="B453" s="138" t="s">
        <v>613</v>
      </c>
      <c r="C453" s="139" t="s">
        <v>73</v>
      </c>
      <c r="D453" s="138" t="s">
        <v>614</v>
      </c>
      <c r="E453" s="138" t="s">
        <v>45</v>
      </c>
      <c r="F453" s="139" t="s">
        <v>516</v>
      </c>
      <c r="G453" s="138">
        <v>1.875</v>
      </c>
      <c r="H453" s="138">
        <v>42.76</v>
      </c>
      <c r="I453" s="121">
        <v>48.26</v>
      </c>
      <c r="J453" s="138">
        <v>54.62</v>
      </c>
      <c r="K453" s="138" t="s">
        <v>45</v>
      </c>
      <c r="L453" s="138">
        <v>90.49</v>
      </c>
      <c r="M453" s="138">
        <v>102.41</v>
      </c>
    </row>
    <row r="454" spans="1:13" ht="16.5" hidden="1" customHeight="1">
      <c r="A454" s="106" t="s">
        <v>1289</v>
      </c>
      <c r="B454" s="138" t="s">
        <v>613</v>
      </c>
      <c r="C454" s="139" t="s">
        <v>73</v>
      </c>
      <c r="D454" s="138" t="s">
        <v>614</v>
      </c>
      <c r="E454" s="138" t="s">
        <v>45</v>
      </c>
      <c r="F454" s="139" t="s">
        <v>516</v>
      </c>
      <c r="G454" s="138">
        <v>5.625</v>
      </c>
      <c r="H454" s="138">
        <v>42.76</v>
      </c>
      <c r="I454" s="121">
        <v>48.26</v>
      </c>
      <c r="J454" s="138">
        <v>54.62</v>
      </c>
      <c r="K454" s="138" t="s">
        <v>45</v>
      </c>
      <c r="L454" s="138">
        <v>271.45999999999998</v>
      </c>
      <c r="M454" s="138">
        <v>307.24</v>
      </c>
    </row>
    <row r="455" spans="1:13" ht="16.5" hidden="1" customHeight="1">
      <c r="A455" s="106" t="s">
        <v>1290</v>
      </c>
      <c r="B455" s="138" t="s">
        <v>617</v>
      </c>
      <c r="C455" s="139" t="s">
        <v>73</v>
      </c>
      <c r="D455" s="138" t="s">
        <v>618</v>
      </c>
      <c r="E455" s="138" t="s">
        <v>619</v>
      </c>
      <c r="F455" s="139" t="s">
        <v>516</v>
      </c>
      <c r="G455" s="138">
        <v>2.2395</v>
      </c>
      <c r="H455" s="138">
        <v>459.72</v>
      </c>
      <c r="I455" s="121">
        <v>476.66</v>
      </c>
      <c r="J455" s="138">
        <v>496.25</v>
      </c>
      <c r="K455" s="138" t="s">
        <v>45</v>
      </c>
      <c r="L455" s="138">
        <v>1067.48</v>
      </c>
      <c r="M455" s="138">
        <v>1111.3499999999999</v>
      </c>
    </row>
    <row r="456" spans="1:13" ht="16.5" hidden="1" customHeight="1">
      <c r="A456" s="106" t="s">
        <v>1291</v>
      </c>
      <c r="B456" s="138" t="s">
        <v>617</v>
      </c>
      <c r="C456" s="139" t="s">
        <v>73</v>
      </c>
      <c r="D456" s="138" t="s">
        <v>618</v>
      </c>
      <c r="E456" s="138" t="s">
        <v>619</v>
      </c>
      <c r="F456" s="139" t="s">
        <v>516</v>
      </c>
      <c r="G456" s="138">
        <v>0.63449999999999995</v>
      </c>
      <c r="H456" s="138">
        <v>459.72</v>
      </c>
      <c r="I456" s="121">
        <v>476.66</v>
      </c>
      <c r="J456" s="138">
        <v>496.25</v>
      </c>
      <c r="K456" s="138" t="s">
        <v>45</v>
      </c>
      <c r="L456" s="138">
        <v>302.44</v>
      </c>
      <c r="M456" s="138">
        <v>314.87</v>
      </c>
    </row>
    <row r="457" spans="1:13" ht="16.5" hidden="1" customHeight="1">
      <c r="A457" s="106" t="s">
        <v>1292</v>
      </c>
      <c r="B457" s="138" t="s">
        <v>3954</v>
      </c>
      <c r="C457" s="139" t="s">
        <v>73</v>
      </c>
      <c r="D457" s="138" t="s">
        <v>525</v>
      </c>
      <c r="E457" s="138" t="s">
        <v>3955</v>
      </c>
      <c r="F457" s="139" t="s">
        <v>516</v>
      </c>
      <c r="G457" s="138">
        <v>38.397100000000002</v>
      </c>
      <c r="H457" s="138">
        <v>21.67</v>
      </c>
      <c r="I457" s="130">
        <v>21.34</v>
      </c>
      <c r="J457" s="138">
        <v>23.08</v>
      </c>
      <c r="K457" s="138" t="s">
        <v>45</v>
      </c>
      <c r="L457" s="138">
        <v>819.39</v>
      </c>
      <c r="M457" s="138">
        <v>886.21</v>
      </c>
    </row>
    <row r="458" spans="1:13" ht="16.5" hidden="1" customHeight="1">
      <c r="A458" s="106" t="s">
        <v>1293</v>
      </c>
      <c r="B458" s="138" t="s">
        <v>3956</v>
      </c>
      <c r="C458" s="139" t="s">
        <v>73</v>
      </c>
      <c r="D458" s="138" t="s">
        <v>1269</v>
      </c>
      <c r="E458" s="138" t="s">
        <v>3957</v>
      </c>
      <c r="F458" s="139" t="s">
        <v>516</v>
      </c>
      <c r="G458" s="138">
        <v>0.26119999999999999</v>
      </c>
      <c r="H458" s="138">
        <v>30.08</v>
      </c>
      <c r="I458" s="130">
        <v>29.42</v>
      </c>
      <c r="J458" s="138">
        <v>32.909999999999997</v>
      </c>
      <c r="K458" s="138" t="s">
        <v>45</v>
      </c>
      <c r="L458" s="138">
        <v>7.68</v>
      </c>
      <c r="M458" s="138">
        <v>8.6</v>
      </c>
    </row>
    <row r="459" spans="1:13" ht="16.5" hidden="1" customHeight="1">
      <c r="A459" s="106" t="s">
        <v>1297</v>
      </c>
      <c r="B459" s="138" t="s">
        <v>3407</v>
      </c>
      <c r="C459" s="139" t="s">
        <v>73</v>
      </c>
      <c r="D459" s="138" t="s">
        <v>3405</v>
      </c>
      <c r="E459" s="138" t="s">
        <v>599</v>
      </c>
      <c r="F459" s="139" t="s">
        <v>516</v>
      </c>
      <c r="G459" s="138">
        <v>1.88</v>
      </c>
      <c r="H459" s="138">
        <v>71.430000000000007</v>
      </c>
      <c r="I459" s="130">
        <v>69.680000000000007</v>
      </c>
      <c r="J459" s="138">
        <v>78.84</v>
      </c>
      <c r="K459" s="138" t="s">
        <v>45</v>
      </c>
      <c r="L459" s="138">
        <v>131</v>
      </c>
      <c r="M459" s="138">
        <v>148.22</v>
      </c>
    </row>
    <row r="460" spans="1:13" ht="16.5" hidden="1" customHeight="1">
      <c r="A460" s="106" t="s">
        <v>1298</v>
      </c>
      <c r="B460" s="138" t="s">
        <v>3409</v>
      </c>
      <c r="C460" s="139" t="s">
        <v>73</v>
      </c>
      <c r="D460" s="138" t="s">
        <v>3410</v>
      </c>
      <c r="E460" s="138" t="s">
        <v>3411</v>
      </c>
      <c r="F460" s="139" t="s">
        <v>516</v>
      </c>
      <c r="G460" s="138">
        <v>9.4</v>
      </c>
      <c r="H460" s="138">
        <v>58.89</v>
      </c>
      <c r="I460" s="130">
        <v>57.61</v>
      </c>
      <c r="J460" s="138">
        <v>64.33</v>
      </c>
      <c r="K460" s="138" t="s">
        <v>45</v>
      </c>
      <c r="L460" s="138">
        <v>541.53</v>
      </c>
      <c r="M460" s="138">
        <v>604.70000000000005</v>
      </c>
    </row>
    <row r="461" spans="1:13" ht="16.5" hidden="1" customHeight="1">
      <c r="A461" s="106" t="s">
        <v>1299</v>
      </c>
      <c r="B461" s="138" t="s">
        <v>3413</v>
      </c>
      <c r="C461" s="139" t="s">
        <v>73</v>
      </c>
      <c r="D461" s="138" t="s">
        <v>3414</v>
      </c>
      <c r="E461" s="138" t="s">
        <v>45</v>
      </c>
      <c r="F461" s="139" t="s">
        <v>516</v>
      </c>
      <c r="G461" s="138">
        <v>12.1412</v>
      </c>
      <c r="H461" s="138">
        <v>77.41</v>
      </c>
      <c r="I461" s="130">
        <v>76.709999999999994</v>
      </c>
      <c r="J461" s="138">
        <v>80.39</v>
      </c>
      <c r="K461" s="138" t="s">
        <v>45</v>
      </c>
      <c r="L461" s="138">
        <v>931.35</v>
      </c>
      <c r="M461" s="138">
        <v>976.03</v>
      </c>
    </row>
    <row r="462" spans="1:13" ht="16.5" hidden="1" customHeight="1">
      <c r="A462" s="106" t="s">
        <v>1303</v>
      </c>
      <c r="B462" s="107" t="s">
        <v>622</v>
      </c>
      <c r="C462" s="108" t="s">
        <v>73</v>
      </c>
      <c r="D462" s="107" t="s">
        <v>623</v>
      </c>
      <c r="E462" s="107" t="s">
        <v>45</v>
      </c>
      <c r="F462" s="108" t="s">
        <v>80</v>
      </c>
      <c r="G462" s="107">
        <v>30267.1394</v>
      </c>
      <c r="H462" s="107">
        <v>1</v>
      </c>
      <c r="I462" s="120">
        <v>1</v>
      </c>
      <c r="J462" s="107">
        <v>1</v>
      </c>
      <c r="K462" s="107">
        <v>0</v>
      </c>
      <c r="L462" s="107">
        <v>30267.14</v>
      </c>
      <c r="M462" s="107">
        <v>30267.14</v>
      </c>
    </row>
    <row r="463" spans="1:13" ht="16.5" hidden="1" customHeight="1">
      <c r="A463" s="106" t="s">
        <v>1304</v>
      </c>
      <c r="B463" s="107" t="s">
        <v>625</v>
      </c>
      <c r="C463" s="108" t="s">
        <v>73</v>
      </c>
      <c r="D463" s="107" t="s">
        <v>626</v>
      </c>
      <c r="E463" s="107" t="s">
        <v>45</v>
      </c>
      <c r="F463" s="108" t="s">
        <v>80</v>
      </c>
      <c r="G463" s="107">
        <v>9942.89</v>
      </c>
      <c r="H463" s="107">
        <v>1</v>
      </c>
      <c r="I463" s="120">
        <v>1</v>
      </c>
      <c r="J463" s="107">
        <v>1</v>
      </c>
      <c r="K463" s="107">
        <v>0</v>
      </c>
      <c r="L463" s="107">
        <v>9942.89</v>
      </c>
      <c r="M463" s="107">
        <v>9942.89</v>
      </c>
    </row>
    <row r="464" spans="1:13" ht="16.5" hidden="1" customHeight="1">
      <c r="A464" s="106" t="s">
        <v>1305</v>
      </c>
      <c r="B464" s="107" t="s">
        <v>630</v>
      </c>
      <c r="C464" s="108" t="s">
        <v>73</v>
      </c>
      <c r="D464" s="107" t="s">
        <v>631</v>
      </c>
      <c r="E464" s="107" t="s">
        <v>45</v>
      </c>
      <c r="F464" s="108" t="s">
        <v>80</v>
      </c>
      <c r="G464" s="107">
        <v>25956.3652</v>
      </c>
      <c r="H464" s="107">
        <v>1</v>
      </c>
      <c r="I464" s="120">
        <v>1</v>
      </c>
      <c r="J464" s="107">
        <v>1</v>
      </c>
      <c r="K464" s="107">
        <v>0</v>
      </c>
      <c r="L464" s="107">
        <v>25956.37</v>
      </c>
      <c r="M464" s="107">
        <v>25956.37</v>
      </c>
    </row>
    <row r="465" spans="1:13" ht="16.5" hidden="1" customHeight="1">
      <c r="A465" s="106" t="s">
        <v>1306</v>
      </c>
      <c r="B465" s="107" t="s">
        <v>635</v>
      </c>
      <c r="C465" s="108" t="s">
        <v>73</v>
      </c>
      <c r="D465" s="107" t="s">
        <v>636</v>
      </c>
      <c r="E465" s="107" t="s">
        <v>45</v>
      </c>
      <c r="F465" s="108" t="s">
        <v>80</v>
      </c>
      <c r="G465" s="107">
        <v>6230.5009</v>
      </c>
      <c r="H465" s="107">
        <v>1</v>
      </c>
      <c r="I465" s="120">
        <v>1</v>
      </c>
      <c r="J465" s="107">
        <v>1</v>
      </c>
      <c r="K465" s="107">
        <v>0</v>
      </c>
      <c r="L465" s="107">
        <v>6230.5</v>
      </c>
      <c r="M465" s="107">
        <v>6230.5</v>
      </c>
    </row>
    <row r="466" spans="1:13" ht="16.5" hidden="1" customHeight="1">
      <c r="A466" s="111" t="s">
        <v>1307</v>
      </c>
      <c r="B466" s="125" t="s">
        <v>640</v>
      </c>
      <c r="C466" s="126" t="s">
        <v>73</v>
      </c>
      <c r="D466" s="125" t="s">
        <v>284</v>
      </c>
      <c r="E466" s="125" t="s">
        <v>641</v>
      </c>
      <c r="F466" s="126" t="s">
        <v>103</v>
      </c>
      <c r="G466" s="125">
        <v>175.05539999999999</v>
      </c>
      <c r="H466" s="125">
        <v>6.38</v>
      </c>
      <c r="I466" s="121">
        <v>7.48</v>
      </c>
      <c r="J466" s="125">
        <v>8.7520000000000007</v>
      </c>
      <c r="K466" s="125">
        <v>17</v>
      </c>
      <c r="L466" s="125">
        <v>1309.4100000000001</v>
      </c>
      <c r="M466" s="125">
        <v>1532.08</v>
      </c>
    </row>
    <row r="467" spans="1:13" ht="16.5" hidden="1" customHeight="1">
      <c r="A467" s="111" t="s">
        <v>1308</v>
      </c>
      <c r="B467" s="125" t="s">
        <v>640</v>
      </c>
      <c r="C467" s="126" t="s">
        <v>73</v>
      </c>
      <c r="D467" s="125" t="s">
        <v>284</v>
      </c>
      <c r="E467" s="125" t="s">
        <v>641</v>
      </c>
      <c r="F467" s="126" t="s">
        <v>103</v>
      </c>
      <c r="G467" s="125">
        <v>68.968400000000003</v>
      </c>
      <c r="H467" s="125">
        <v>6.38</v>
      </c>
      <c r="I467" s="121">
        <v>7.58</v>
      </c>
      <c r="J467" s="125">
        <v>7.58</v>
      </c>
      <c r="K467" s="125">
        <v>0</v>
      </c>
      <c r="L467" s="125">
        <v>522.78</v>
      </c>
      <c r="M467" s="125">
        <v>522.78</v>
      </c>
    </row>
    <row r="468" spans="1:13" ht="16.5" hidden="1" customHeight="1">
      <c r="A468" s="111" t="s">
        <v>1309</v>
      </c>
      <c r="B468" s="125" t="s">
        <v>643</v>
      </c>
      <c r="C468" s="126" t="s">
        <v>73</v>
      </c>
      <c r="D468" s="125" t="s">
        <v>644</v>
      </c>
      <c r="E468" s="125" t="s">
        <v>645</v>
      </c>
      <c r="F468" s="126" t="s">
        <v>103</v>
      </c>
      <c r="G468" s="125">
        <v>4867.2861000000003</v>
      </c>
      <c r="H468" s="125">
        <v>5.65</v>
      </c>
      <c r="I468" s="121">
        <v>6.17</v>
      </c>
      <c r="J468" s="125">
        <v>7.2190000000000003</v>
      </c>
      <c r="K468" s="125">
        <v>17</v>
      </c>
      <c r="L468" s="125">
        <v>30031.16</v>
      </c>
      <c r="M468" s="125">
        <v>35136.94</v>
      </c>
    </row>
    <row r="469" spans="1:13" ht="16.5" hidden="1" customHeight="1">
      <c r="A469" s="111" t="s">
        <v>1310</v>
      </c>
      <c r="B469" s="125" t="s">
        <v>643</v>
      </c>
      <c r="C469" s="126" t="s">
        <v>73</v>
      </c>
      <c r="D469" s="125" t="s">
        <v>644</v>
      </c>
      <c r="E469" s="125" t="s">
        <v>645</v>
      </c>
      <c r="F469" s="126" t="s">
        <v>103</v>
      </c>
      <c r="G469" s="125">
        <v>539.56169999999997</v>
      </c>
      <c r="H469" s="125">
        <v>5.65</v>
      </c>
      <c r="I469" s="121">
        <v>6.25</v>
      </c>
      <c r="J469" s="125">
        <v>6.25</v>
      </c>
      <c r="K469" s="125">
        <v>0</v>
      </c>
      <c r="L469" s="125">
        <v>3372.26</v>
      </c>
      <c r="M469" s="125">
        <v>3372.26</v>
      </c>
    </row>
    <row r="470" spans="1:13" ht="16.5" hidden="1" customHeight="1">
      <c r="A470" s="111" t="s">
        <v>1311</v>
      </c>
      <c r="B470" s="125" t="s">
        <v>643</v>
      </c>
      <c r="C470" s="126" t="s">
        <v>73</v>
      </c>
      <c r="D470" s="125" t="s">
        <v>644</v>
      </c>
      <c r="E470" s="125" t="s">
        <v>645</v>
      </c>
      <c r="F470" s="126" t="s">
        <v>103</v>
      </c>
      <c r="G470" s="125">
        <v>236.84880000000001</v>
      </c>
      <c r="H470" s="125">
        <v>5.65</v>
      </c>
      <c r="I470" s="121">
        <v>6.25</v>
      </c>
      <c r="J470" s="125">
        <v>7.3129999999999997</v>
      </c>
      <c r="K470" s="125">
        <v>17</v>
      </c>
      <c r="L470" s="125">
        <v>1480.31</v>
      </c>
      <c r="M470" s="125">
        <v>1732.08</v>
      </c>
    </row>
    <row r="471" spans="1:13" ht="16.5" hidden="1" customHeight="1">
      <c r="A471" s="111" t="s">
        <v>1312</v>
      </c>
      <c r="B471" s="125" t="s">
        <v>643</v>
      </c>
      <c r="C471" s="126" t="s">
        <v>73</v>
      </c>
      <c r="D471" s="125" t="s">
        <v>644</v>
      </c>
      <c r="E471" s="125" t="s">
        <v>645</v>
      </c>
      <c r="F471" s="126" t="s">
        <v>103</v>
      </c>
      <c r="G471" s="125">
        <v>1154.8952999999999</v>
      </c>
      <c r="H471" s="125">
        <v>5.65</v>
      </c>
      <c r="I471" s="121">
        <v>6.25</v>
      </c>
      <c r="J471" s="125">
        <v>7.2830000000000004</v>
      </c>
      <c r="K471" s="125">
        <v>16.52</v>
      </c>
      <c r="L471" s="125">
        <v>7218.1</v>
      </c>
      <c r="M471" s="125">
        <v>8411.1</v>
      </c>
    </row>
    <row r="472" spans="1:13" ht="16.5" hidden="1" customHeight="1">
      <c r="A472" s="111" t="s">
        <v>1313</v>
      </c>
      <c r="B472" s="125" t="s">
        <v>649</v>
      </c>
      <c r="C472" s="126" t="s">
        <v>73</v>
      </c>
      <c r="D472" s="125" t="s">
        <v>650</v>
      </c>
      <c r="E472" s="125" t="s">
        <v>651</v>
      </c>
      <c r="F472" s="126" t="s">
        <v>652</v>
      </c>
      <c r="G472" s="125">
        <v>23426.8717</v>
      </c>
      <c r="H472" s="125">
        <v>0.77</v>
      </c>
      <c r="I472" s="130">
        <v>0.62</v>
      </c>
      <c r="J472" s="125">
        <v>0.72499999999999998</v>
      </c>
      <c r="K472" s="125">
        <v>17</v>
      </c>
      <c r="L472" s="125">
        <v>14524.66</v>
      </c>
      <c r="M472" s="125">
        <v>16984.48</v>
      </c>
    </row>
    <row r="473" spans="1:13" ht="16.5" hidden="1" customHeight="1">
      <c r="A473" s="111" t="s">
        <v>1314</v>
      </c>
      <c r="B473" s="125" t="s">
        <v>649</v>
      </c>
      <c r="C473" s="126" t="s">
        <v>73</v>
      </c>
      <c r="D473" s="125" t="s">
        <v>650</v>
      </c>
      <c r="E473" s="125" t="s">
        <v>651</v>
      </c>
      <c r="F473" s="126" t="s">
        <v>652</v>
      </c>
      <c r="G473" s="125">
        <v>1645.6498999999999</v>
      </c>
      <c r="H473" s="125">
        <v>0.77</v>
      </c>
      <c r="I473" s="130">
        <v>0.62</v>
      </c>
      <c r="J473" s="125">
        <v>0.62</v>
      </c>
      <c r="K473" s="125">
        <v>0</v>
      </c>
      <c r="L473" s="125">
        <v>1020.3</v>
      </c>
      <c r="M473" s="125">
        <v>1020.3</v>
      </c>
    </row>
    <row r="474" spans="1:13" ht="16.5" hidden="1" customHeight="1">
      <c r="A474" s="111" t="s">
        <v>1315</v>
      </c>
      <c r="B474" s="125" t="s">
        <v>649</v>
      </c>
      <c r="C474" s="126" t="s">
        <v>73</v>
      </c>
      <c r="D474" s="125" t="s">
        <v>650</v>
      </c>
      <c r="E474" s="125" t="s">
        <v>651</v>
      </c>
      <c r="F474" s="126" t="s">
        <v>3437</v>
      </c>
      <c r="G474" s="125">
        <v>2010.4160999999999</v>
      </c>
      <c r="H474" s="125">
        <v>0.77</v>
      </c>
      <c r="I474" s="130">
        <v>0.62</v>
      </c>
      <c r="J474" s="125">
        <v>0.72199999999999998</v>
      </c>
      <c r="K474" s="125">
        <v>16.52</v>
      </c>
      <c r="L474" s="125">
        <v>1246.46</v>
      </c>
      <c r="M474" s="125">
        <v>1451.52</v>
      </c>
    </row>
    <row r="475" spans="1:13" ht="16.5" hidden="1" customHeight="1">
      <c r="A475" s="106" t="s">
        <v>1316</v>
      </c>
      <c r="B475" s="107" t="s">
        <v>655</v>
      </c>
      <c r="C475" s="108" t="s">
        <v>86</v>
      </c>
      <c r="D475" s="107" t="s">
        <v>656</v>
      </c>
      <c r="E475" s="107" t="s">
        <v>45</v>
      </c>
      <c r="F475" s="108" t="s">
        <v>80</v>
      </c>
      <c r="G475" s="107">
        <v>18627.301500000001</v>
      </c>
      <c r="H475" s="107">
        <v>1</v>
      </c>
      <c r="I475" s="120">
        <v>1</v>
      </c>
      <c r="J475" s="107">
        <v>1</v>
      </c>
      <c r="K475" s="107">
        <v>0</v>
      </c>
      <c r="L475" s="107">
        <v>18627.3</v>
      </c>
      <c r="M475" s="107">
        <v>18627.3</v>
      </c>
    </row>
    <row r="476" spans="1:13" ht="16.5" hidden="1" customHeight="1">
      <c r="A476" s="106" t="s">
        <v>1317</v>
      </c>
      <c r="B476" s="107" t="s">
        <v>3440</v>
      </c>
      <c r="C476" s="108" t="s">
        <v>73</v>
      </c>
      <c r="D476" s="107" t="s">
        <v>3441</v>
      </c>
      <c r="E476" s="107" t="s">
        <v>45</v>
      </c>
      <c r="F476" s="108" t="s">
        <v>80</v>
      </c>
      <c r="G476" s="107">
        <v>12.619</v>
      </c>
      <c r="H476" s="107">
        <v>1</v>
      </c>
      <c r="I476" s="120">
        <v>1</v>
      </c>
      <c r="J476" s="107">
        <v>1</v>
      </c>
      <c r="K476" s="107">
        <v>0</v>
      </c>
      <c r="L476" s="107">
        <v>12.62</v>
      </c>
      <c r="M476" s="107">
        <v>12.62</v>
      </c>
    </row>
    <row r="477" spans="1:13" ht="16.5" hidden="1" customHeight="1">
      <c r="A477" s="106" t="s">
        <v>1318</v>
      </c>
      <c r="B477" s="107" t="s">
        <v>3443</v>
      </c>
      <c r="C477" s="108" t="s">
        <v>73</v>
      </c>
      <c r="D477" s="107" t="s">
        <v>623</v>
      </c>
      <c r="E477" s="107" t="s">
        <v>45</v>
      </c>
      <c r="F477" s="108" t="s">
        <v>80</v>
      </c>
      <c r="G477" s="107">
        <v>886.14319999999998</v>
      </c>
      <c r="H477" s="107">
        <v>1</v>
      </c>
      <c r="I477" s="120">
        <v>1</v>
      </c>
      <c r="J477" s="107">
        <v>1</v>
      </c>
      <c r="K477" s="107">
        <v>0</v>
      </c>
      <c r="L477" s="107">
        <v>886.14</v>
      </c>
      <c r="M477" s="107">
        <v>886.14</v>
      </c>
    </row>
    <row r="478" spans="1:13" ht="16.5" hidden="1" customHeight="1">
      <c r="A478" s="106" t="s">
        <v>1319</v>
      </c>
      <c r="B478" s="107" t="s">
        <v>3445</v>
      </c>
      <c r="C478" s="108" t="s">
        <v>73</v>
      </c>
      <c r="D478" s="107" t="s">
        <v>628</v>
      </c>
      <c r="E478" s="107" t="s">
        <v>45</v>
      </c>
      <c r="F478" s="108" t="s">
        <v>80</v>
      </c>
      <c r="G478" s="107">
        <v>257.00139999999999</v>
      </c>
      <c r="H478" s="107">
        <v>1</v>
      </c>
      <c r="I478" s="120">
        <v>1</v>
      </c>
      <c r="J478" s="107">
        <v>1</v>
      </c>
      <c r="K478" s="107">
        <v>0</v>
      </c>
      <c r="L478" s="107">
        <v>257</v>
      </c>
      <c r="M478" s="107">
        <v>257</v>
      </c>
    </row>
    <row r="479" spans="1:13" ht="16.5" hidden="1" customHeight="1">
      <c r="A479" s="106" t="s">
        <v>1320</v>
      </c>
      <c r="B479" s="107" t="s">
        <v>3447</v>
      </c>
      <c r="C479" s="108" t="s">
        <v>73</v>
      </c>
      <c r="D479" s="107" t="s">
        <v>633</v>
      </c>
      <c r="E479" s="107" t="s">
        <v>45</v>
      </c>
      <c r="F479" s="108" t="s">
        <v>80</v>
      </c>
      <c r="G479" s="107">
        <v>588.20389999999998</v>
      </c>
      <c r="H479" s="107">
        <v>1</v>
      </c>
      <c r="I479" s="120">
        <v>1</v>
      </c>
      <c r="J479" s="107">
        <v>1</v>
      </c>
      <c r="K479" s="107">
        <v>0</v>
      </c>
      <c r="L479" s="107">
        <v>588.20000000000005</v>
      </c>
      <c r="M479" s="107">
        <v>588.20000000000005</v>
      </c>
    </row>
    <row r="480" spans="1:13" ht="16.5" hidden="1" customHeight="1">
      <c r="A480" s="106" t="s">
        <v>1321</v>
      </c>
      <c r="B480" s="107" t="s">
        <v>3449</v>
      </c>
      <c r="C480" s="108" t="s">
        <v>73</v>
      </c>
      <c r="D480" s="107" t="s">
        <v>638</v>
      </c>
      <c r="E480" s="107" t="s">
        <v>45</v>
      </c>
      <c r="F480" s="108" t="s">
        <v>80</v>
      </c>
      <c r="G480" s="107">
        <v>226.0735</v>
      </c>
      <c r="H480" s="107">
        <v>1</v>
      </c>
      <c r="I480" s="120">
        <v>1</v>
      </c>
      <c r="J480" s="107">
        <v>1</v>
      </c>
      <c r="K480" s="107">
        <v>0</v>
      </c>
      <c r="L480" s="107">
        <v>226.07</v>
      </c>
      <c r="M480" s="107">
        <v>226.07</v>
      </c>
    </row>
    <row r="481" spans="1:13" ht="16.5" hidden="1" customHeight="1">
      <c r="A481" s="106" t="s">
        <v>1322</v>
      </c>
      <c r="B481" s="109" t="s">
        <v>3453</v>
      </c>
      <c r="C481" s="110" t="s">
        <v>73</v>
      </c>
      <c r="D481" s="109" t="s">
        <v>644</v>
      </c>
      <c r="E481" s="109" t="s">
        <v>645</v>
      </c>
      <c r="F481" s="110" t="s">
        <v>103</v>
      </c>
      <c r="G481" s="109">
        <v>105.4661</v>
      </c>
      <c r="H481" s="109">
        <v>4.97</v>
      </c>
      <c r="I481" s="121">
        <v>6.25</v>
      </c>
      <c r="J481" s="109">
        <v>7.3129999999999997</v>
      </c>
      <c r="K481" s="109">
        <v>17</v>
      </c>
      <c r="L481" s="109">
        <v>659.16</v>
      </c>
      <c r="M481" s="109">
        <v>771.27</v>
      </c>
    </row>
    <row r="482" spans="1:13" ht="16.5" hidden="1" customHeight="1">
      <c r="A482" s="106" t="s">
        <v>1323</v>
      </c>
      <c r="B482" s="109" t="s">
        <v>3456</v>
      </c>
      <c r="C482" s="110" t="s">
        <v>73</v>
      </c>
      <c r="D482" s="109" t="s">
        <v>650</v>
      </c>
      <c r="E482" s="109" t="s">
        <v>651</v>
      </c>
      <c r="F482" s="110" t="s">
        <v>3437</v>
      </c>
      <c r="G482" s="109">
        <v>1864.2481</v>
      </c>
      <c r="H482" s="109">
        <v>0.64</v>
      </c>
      <c r="I482" s="130">
        <v>0.62</v>
      </c>
      <c r="J482" s="109">
        <v>0.72499999999999998</v>
      </c>
      <c r="K482" s="109">
        <v>17</v>
      </c>
      <c r="L482" s="109">
        <v>1155.83</v>
      </c>
      <c r="M482" s="109">
        <v>1351.58</v>
      </c>
    </row>
    <row r="483" spans="1:13" ht="16.5" hidden="1" customHeight="1">
      <c r="A483" s="106" t="s">
        <v>1324</v>
      </c>
      <c r="B483" s="107" t="s">
        <v>3458</v>
      </c>
      <c r="C483" s="108" t="s">
        <v>73</v>
      </c>
      <c r="D483" s="107" t="s">
        <v>3459</v>
      </c>
      <c r="E483" s="107" t="s">
        <v>45</v>
      </c>
      <c r="F483" s="108" t="s">
        <v>80</v>
      </c>
      <c r="G483" s="107">
        <v>16.373899999999999</v>
      </c>
      <c r="H483" s="107">
        <v>1</v>
      </c>
      <c r="I483" s="120">
        <v>1</v>
      </c>
      <c r="J483" s="107">
        <v>1</v>
      </c>
      <c r="K483" s="107">
        <v>0</v>
      </c>
      <c r="L483" s="107">
        <v>16.37</v>
      </c>
      <c r="M483" s="107">
        <v>16.37</v>
      </c>
    </row>
    <row r="484" spans="1:13" ht="16.5" hidden="1" customHeight="1">
      <c r="A484" s="106" t="s">
        <v>1325</v>
      </c>
      <c r="B484" s="107" t="s">
        <v>3461</v>
      </c>
      <c r="C484" s="108" t="s">
        <v>86</v>
      </c>
      <c r="D484" s="107" t="s">
        <v>656</v>
      </c>
      <c r="E484" s="107" t="s">
        <v>45</v>
      </c>
      <c r="F484" s="108" t="s">
        <v>80</v>
      </c>
      <c r="G484" s="107">
        <v>363.23349999999999</v>
      </c>
      <c r="H484" s="107">
        <v>1</v>
      </c>
      <c r="I484" s="120">
        <v>1</v>
      </c>
      <c r="J484" s="107">
        <v>1</v>
      </c>
      <c r="K484" s="107">
        <v>0</v>
      </c>
      <c r="L484" s="107">
        <v>363.23</v>
      </c>
      <c r="M484" s="107">
        <v>363.23</v>
      </c>
    </row>
    <row r="485" spans="1:13" ht="16.5" hidden="1" customHeight="1">
      <c r="A485" s="106" t="s">
        <v>1326</v>
      </c>
      <c r="B485" s="107" t="s">
        <v>3463</v>
      </c>
      <c r="C485" s="108" t="s">
        <v>665</v>
      </c>
      <c r="D485" s="107" t="s">
        <v>666</v>
      </c>
      <c r="E485" s="107" t="s">
        <v>45</v>
      </c>
      <c r="F485" s="108" t="s">
        <v>80</v>
      </c>
      <c r="G485" s="107">
        <v>2785.4414000000002</v>
      </c>
      <c r="H485" s="107">
        <v>1</v>
      </c>
      <c r="I485" s="120">
        <v>1</v>
      </c>
      <c r="J485" s="107">
        <v>1</v>
      </c>
      <c r="K485" s="107">
        <v>0</v>
      </c>
      <c r="L485" s="107">
        <v>2785.44</v>
      </c>
      <c r="M485" s="107">
        <v>2785.44</v>
      </c>
    </row>
    <row r="486" spans="1:13" ht="16.5" hidden="1" customHeight="1">
      <c r="A486" s="106" t="s">
        <v>1327</v>
      </c>
      <c r="B486" s="109" t="s">
        <v>3465</v>
      </c>
      <c r="C486" s="110" t="s">
        <v>73</v>
      </c>
      <c r="D486" s="109" t="s">
        <v>74</v>
      </c>
      <c r="E486" s="109" t="s">
        <v>45</v>
      </c>
      <c r="F486" s="110" t="s">
        <v>75</v>
      </c>
      <c r="G486" s="109">
        <v>5.3673999999999999</v>
      </c>
      <c r="H486" s="109">
        <v>51</v>
      </c>
      <c r="I486" s="121">
        <v>230</v>
      </c>
      <c r="J486" s="109">
        <v>230</v>
      </c>
      <c r="K486" s="109">
        <v>0</v>
      </c>
      <c r="L486" s="109">
        <v>1234.5</v>
      </c>
      <c r="M486" s="109">
        <v>1234.5</v>
      </c>
    </row>
    <row r="487" spans="1:13" ht="16.5" hidden="1" customHeight="1">
      <c r="A487" s="106" t="s">
        <v>1328</v>
      </c>
      <c r="B487" s="107" t="s">
        <v>661</v>
      </c>
      <c r="C487" s="108" t="s">
        <v>86</v>
      </c>
      <c r="D487" s="107" t="s">
        <v>662</v>
      </c>
      <c r="E487" s="107" t="s">
        <v>45</v>
      </c>
      <c r="F487" s="108" t="s">
        <v>80</v>
      </c>
      <c r="G487" s="107">
        <v>0.24479999999999999</v>
      </c>
      <c r="H487" s="107">
        <v>1</v>
      </c>
      <c r="I487" s="120">
        <v>1</v>
      </c>
      <c r="J487" s="107">
        <v>1</v>
      </c>
      <c r="K487" s="107">
        <v>0</v>
      </c>
      <c r="L487" s="107">
        <v>0.24</v>
      </c>
      <c r="M487" s="107">
        <v>0.24</v>
      </c>
    </row>
    <row r="488" spans="1:13" ht="16.5" hidden="1" customHeight="1">
      <c r="A488" s="106" t="s">
        <v>1331</v>
      </c>
      <c r="B488" s="107" t="s">
        <v>3958</v>
      </c>
      <c r="C488" s="108" t="s">
        <v>86</v>
      </c>
      <c r="D488" s="107" t="s">
        <v>3959</v>
      </c>
      <c r="E488" s="107" t="s">
        <v>45</v>
      </c>
      <c r="F488" s="108" t="s">
        <v>127</v>
      </c>
      <c r="G488" s="107">
        <v>22.103000000000002</v>
      </c>
      <c r="H488" s="107">
        <v>275</v>
      </c>
      <c r="I488" s="120">
        <v>275</v>
      </c>
      <c r="J488" s="107">
        <v>320.43</v>
      </c>
      <c r="K488" s="107">
        <v>16.52</v>
      </c>
      <c r="L488" s="107">
        <v>6078.33</v>
      </c>
      <c r="M488" s="107">
        <v>7082.46</v>
      </c>
    </row>
    <row r="489" spans="1:13" ht="16.5" hidden="1" customHeight="1">
      <c r="A489" s="106" t="s">
        <v>1332</v>
      </c>
      <c r="B489" s="107" t="s">
        <v>664</v>
      </c>
      <c r="C489" s="108" t="s">
        <v>665</v>
      </c>
      <c r="D489" s="107" t="s">
        <v>666</v>
      </c>
      <c r="E489" s="107" t="s">
        <v>45</v>
      </c>
      <c r="F489" s="108" t="s">
        <v>80</v>
      </c>
      <c r="G489" s="107">
        <v>247764.6531</v>
      </c>
      <c r="H489" s="107">
        <v>1</v>
      </c>
      <c r="I489" s="120">
        <v>1</v>
      </c>
      <c r="J489" s="107">
        <v>1</v>
      </c>
      <c r="K489" s="107">
        <v>0</v>
      </c>
      <c r="L489" s="107">
        <v>247764.65</v>
      </c>
      <c r="M489" s="107">
        <v>247764.65</v>
      </c>
    </row>
    <row r="490" spans="1:13" ht="16.5" hidden="1" customHeight="1">
      <c r="A490" s="106" t="s">
        <v>1335</v>
      </c>
      <c r="B490" s="107" t="s">
        <v>668</v>
      </c>
      <c r="C490" s="108" t="s">
        <v>665</v>
      </c>
      <c r="D490" s="107" t="s">
        <v>669</v>
      </c>
      <c r="E490" s="107" t="s">
        <v>45</v>
      </c>
      <c r="F490" s="108" t="s">
        <v>80</v>
      </c>
      <c r="G490" s="107">
        <v>-0.2346</v>
      </c>
      <c r="H490" s="107">
        <v>1</v>
      </c>
      <c r="I490" s="120">
        <v>1</v>
      </c>
      <c r="J490" s="107">
        <v>1</v>
      </c>
      <c r="K490" s="107">
        <v>0</v>
      </c>
      <c r="L490" s="107">
        <v>-0.23</v>
      </c>
      <c r="M490" s="107">
        <v>-0.23</v>
      </c>
    </row>
    <row r="491" spans="1:13" ht="16.5" hidden="1" customHeight="1">
      <c r="A491" s="106" t="s">
        <v>2210</v>
      </c>
      <c r="B491" s="107" t="s">
        <v>671</v>
      </c>
      <c r="C491" s="108" t="s">
        <v>73</v>
      </c>
      <c r="D491" s="107" t="s">
        <v>672</v>
      </c>
      <c r="E491" s="107" t="s">
        <v>45</v>
      </c>
      <c r="F491" s="108" t="s">
        <v>80</v>
      </c>
      <c r="G491" s="107">
        <v>-0.32329999999999998</v>
      </c>
      <c r="H491" s="107">
        <v>1</v>
      </c>
      <c r="I491" s="120">
        <v>1</v>
      </c>
      <c r="J491" s="107">
        <v>1</v>
      </c>
      <c r="K491" s="107">
        <v>0</v>
      </c>
      <c r="L491" s="107">
        <v>-0.32</v>
      </c>
      <c r="M491" s="107">
        <v>-0.32</v>
      </c>
    </row>
    <row r="492" spans="1:13" ht="16.5" hidden="1" customHeight="1">
      <c r="A492" s="106" t="s">
        <v>2212</v>
      </c>
      <c r="B492" s="107" t="s">
        <v>674</v>
      </c>
      <c r="C492" s="108" t="s">
        <v>78</v>
      </c>
      <c r="D492" s="107" t="s">
        <v>675</v>
      </c>
      <c r="E492" s="107" t="s">
        <v>45</v>
      </c>
      <c r="F492" s="108" t="s">
        <v>80</v>
      </c>
      <c r="G492" s="107">
        <v>5.3E-3</v>
      </c>
      <c r="H492" s="107">
        <v>1</v>
      </c>
      <c r="I492" s="120">
        <v>1</v>
      </c>
      <c r="J492" s="107">
        <v>1</v>
      </c>
      <c r="K492" s="107">
        <v>0</v>
      </c>
      <c r="L492" s="107">
        <v>0.01</v>
      </c>
      <c r="M492" s="107">
        <v>0.01</v>
      </c>
    </row>
    <row r="493" spans="1:13" ht="16.5" hidden="1" customHeight="1">
      <c r="A493" s="106" t="s">
        <v>2214</v>
      </c>
      <c r="B493" s="116" t="s">
        <v>1333</v>
      </c>
      <c r="C493" s="117" t="s">
        <v>355</v>
      </c>
      <c r="D493" s="116" t="s">
        <v>1334</v>
      </c>
      <c r="E493" s="116" t="s">
        <v>45</v>
      </c>
      <c r="F493" s="117" t="s">
        <v>80</v>
      </c>
      <c r="G493" s="116">
        <v>0.13059999999999999</v>
      </c>
      <c r="H493" s="116">
        <v>1</v>
      </c>
      <c r="I493" s="123">
        <v>1</v>
      </c>
      <c r="J493" s="116">
        <v>1</v>
      </c>
      <c r="K493" s="116">
        <v>0</v>
      </c>
      <c r="L493" s="116">
        <v>0.13</v>
      </c>
      <c r="M493" s="116">
        <v>0.13</v>
      </c>
    </row>
    <row r="494" spans="1:13">
      <c r="L494" s="104">
        <f>SUBTOTAL(9,L343:L357)</f>
        <v>1300115.78</v>
      </c>
    </row>
  </sheetData>
  <autoFilter ref="A1:M493">
    <filterColumn colId="3">
      <filters>
        <filter val="普通商品混凝土 碎石粒径20石"/>
        <filter val="普通预拌混凝土"/>
        <filter val="预拌混凝土"/>
        <filter val="预拌混凝土1"/>
      </filters>
    </filterColumn>
  </autoFilter>
  <phoneticPr fontId="46" type="noConversion"/>
  <printOptions gridLines="1"/>
  <pageMargins left="0.75" right="0.75" top="1" bottom="1" header="0.5" footer="0.5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16"/>
  <sheetViews>
    <sheetView workbookViewId="0">
      <selection activeCell="G4" sqref="G4:G16"/>
    </sheetView>
  </sheetViews>
  <sheetFormatPr defaultColWidth="8" defaultRowHeight="12.75"/>
  <cols>
    <col min="1" max="1" width="4" style="104" customWidth="1"/>
    <col min="2" max="2" width="14.625" style="104" customWidth="1"/>
    <col min="3" max="3" width="6.5" style="104" customWidth="1"/>
    <col min="4" max="4" width="22.75" style="104" customWidth="1"/>
    <col min="5" max="5" width="37.5" style="104" customWidth="1"/>
    <col min="6" max="6" width="7.25" style="104" customWidth="1"/>
    <col min="7" max="7" width="13" style="104" customWidth="1"/>
    <col min="8" max="8" width="13.375" style="104" customWidth="1"/>
    <col min="9" max="9" width="19.75" style="104" customWidth="1"/>
    <col min="10" max="11" width="13" style="104" customWidth="1"/>
    <col min="12" max="12" width="17.375" style="104" customWidth="1"/>
    <col min="13" max="13" width="15.25" style="104" customWidth="1"/>
    <col min="14" max="16384" width="8" style="104"/>
  </cols>
  <sheetData>
    <row r="1" spans="1:13" ht="18" customHeight="1">
      <c r="B1" s="145" t="s">
        <v>68</v>
      </c>
      <c r="C1" s="145" t="s">
        <v>69</v>
      </c>
      <c r="D1" s="145" t="s">
        <v>1</v>
      </c>
      <c r="E1" s="145" t="s">
        <v>35</v>
      </c>
      <c r="F1" s="145" t="s">
        <v>3</v>
      </c>
      <c r="G1" s="145" t="s">
        <v>4</v>
      </c>
      <c r="H1" s="145" t="s">
        <v>70</v>
      </c>
      <c r="I1" s="145" t="s">
        <v>36</v>
      </c>
      <c r="J1" s="145" t="s">
        <v>37</v>
      </c>
      <c r="K1" s="145" t="s">
        <v>38</v>
      </c>
      <c r="L1" s="145" t="s">
        <v>39</v>
      </c>
      <c r="M1" s="145" t="s">
        <v>40</v>
      </c>
    </row>
    <row r="2" spans="1:13">
      <c r="L2" s="104" t="e">
        <f>SUBTOTAL(9,#REF!)</f>
        <v>#REF!</v>
      </c>
    </row>
    <row r="4" spans="1:13" ht="13.5">
      <c r="A4" s="146" t="s">
        <v>1151</v>
      </c>
      <c r="B4" s="147" t="s">
        <v>464</v>
      </c>
      <c r="C4" s="146" t="s">
        <v>355</v>
      </c>
      <c r="D4" s="147" t="s">
        <v>47</v>
      </c>
      <c r="E4" s="147" t="s">
        <v>58</v>
      </c>
      <c r="F4" s="146" t="s">
        <v>43</v>
      </c>
      <c r="G4" s="147">
        <v>199.74760000000001</v>
      </c>
      <c r="H4" s="147">
        <v>571.20000000000005</v>
      </c>
      <c r="I4" s="147">
        <v>571.20000000000005</v>
      </c>
      <c r="J4" s="147">
        <v>587.87900000000002</v>
      </c>
      <c r="K4" s="147">
        <v>2.92</v>
      </c>
      <c r="L4" s="147">
        <v>114095.83</v>
      </c>
      <c r="M4" s="147">
        <v>117427.42</v>
      </c>
    </row>
    <row r="5" spans="1:13" ht="13.5">
      <c r="A5" s="146" t="s">
        <v>1152</v>
      </c>
      <c r="B5" s="147" t="s">
        <v>464</v>
      </c>
      <c r="C5" s="146" t="s">
        <v>355</v>
      </c>
      <c r="D5" s="147" t="s">
        <v>47</v>
      </c>
      <c r="E5" s="147" t="s">
        <v>58</v>
      </c>
      <c r="F5" s="146" t="s">
        <v>43</v>
      </c>
      <c r="G5" s="147">
        <v>530.63589999999999</v>
      </c>
      <c r="H5" s="147">
        <v>591.64</v>
      </c>
      <c r="I5" s="147">
        <v>591.64</v>
      </c>
      <c r="J5" s="147">
        <v>608.91600000000005</v>
      </c>
      <c r="K5" s="147">
        <v>2.92</v>
      </c>
      <c r="L5" s="147">
        <v>313945.42</v>
      </c>
      <c r="M5" s="147">
        <v>323112.69</v>
      </c>
    </row>
    <row r="6" spans="1:13" ht="13.5">
      <c r="A6" s="146" t="s">
        <v>1153</v>
      </c>
      <c r="B6" s="147" t="s">
        <v>464</v>
      </c>
      <c r="C6" s="146" t="s">
        <v>355</v>
      </c>
      <c r="D6" s="147" t="s">
        <v>47</v>
      </c>
      <c r="E6" s="147" t="s">
        <v>58</v>
      </c>
      <c r="F6" s="146" t="s">
        <v>43</v>
      </c>
      <c r="G6" s="147">
        <v>433.29599999999999</v>
      </c>
      <c r="H6" s="147">
        <v>591.64</v>
      </c>
      <c r="I6" s="147">
        <v>591.64</v>
      </c>
      <c r="J6" s="147">
        <v>608.91600000000005</v>
      </c>
      <c r="K6" s="147">
        <v>2.92</v>
      </c>
      <c r="L6" s="147">
        <v>256355.25</v>
      </c>
      <c r="M6" s="147">
        <v>263840.87</v>
      </c>
    </row>
    <row r="7" spans="1:13" ht="13.5">
      <c r="A7" s="146" t="s">
        <v>1155</v>
      </c>
      <c r="B7" s="147" t="s">
        <v>464</v>
      </c>
      <c r="C7" s="146" t="s">
        <v>355</v>
      </c>
      <c r="D7" s="147" t="s">
        <v>47</v>
      </c>
      <c r="E7" s="147" t="s">
        <v>58</v>
      </c>
      <c r="F7" s="146" t="s">
        <v>43</v>
      </c>
      <c r="G7" s="147">
        <v>435.13200000000001</v>
      </c>
      <c r="H7" s="147">
        <v>571.20000000000005</v>
      </c>
      <c r="I7" s="147">
        <v>571.20000000000005</v>
      </c>
      <c r="J7" s="147">
        <v>587.87900000000002</v>
      </c>
      <c r="K7" s="147">
        <v>2.92</v>
      </c>
      <c r="L7" s="147">
        <v>248547.4</v>
      </c>
      <c r="M7" s="147">
        <v>255804.97</v>
      </c>
    </row>
    <row r="8" spans="1:13" ht="13.5">
      <c r="A8" s="146" t="s">
        <v>1159</v>
      </c>
      <c r="B8" s="147" t="s">
        <v>481</v>
      </c>
      <c r="C8" s="146" t="s">
        <v>355</v>
      </c>
      <c r="D8" s="147" t="s">
        <v>47</v>
      </c>
      <c r="E8" s="147" t="s">
        <v>56</v>
      </c>
      <c r="F8" s="146" t="s">
        <v>43</v>
      </c>
      <c r="G8" s="147">
        <v>10.536</v>
      </c>
      <c r="H8" s="147">
        <v>565.39</v>
      </c>
      <c r="I8" s="147">
        <v>565.39</v>
      </c>
      <c r="J8" s="147">
        <v>565.39</v>
      </c>
      <c r="K8" s="147">
        <v>0</v>
      </c>
      <c r="L8" s="147">
        <v>5956.95</v>
      </c>
      <c r="M8" s="147">
        <v>5956.95</v>
      </c>
    </row>
    <row r="9" spans="1:13" ht="13.5">
      <c r="A9" s="146" t="s">
        <v>1160</v>
      </c>
      <c r="B9" s="147" t="s">
        <v>3894</v>
      </c>
      <c r="C9" s="146" t="s">
        <v>484</v>
      </c>
      <c r="D9" s="147" t="s">
        <v>61</v>
      </c>
      <c r="E9" s="147" t="s">
        <v>3895</v>
      </c>
      <c r="F9" s="146" t="s">
        <v>43</v>
      </c>
      <c r="G9" s="147">
        <v>16.4345</v>
      </c>
      <c r="H9" s="147">
        <v>302</v>
      </c>
      <c r="I9" s="148">
        <v>571.54</v>
      </c>
      <c r="J9" s="147">
        <v>571.54</v>
      </c>
      <c r="K9" s="147">
        <v>0</v>
      </c>
      <c r="L9" s="147">
        <v>9392.9699999999993</v>
      </c>
      <c r="M9" s="147">
        <v>9392.9699999999993</v>
      </c>
    </row>
    <row r="10" spans="1:13" ht="27">
      <c r="A10" s="146" t="s">
        <v>1161</v>
      </c>
      <c r="B10" s="147" t="s">
        <v>483</v>
      </c>
      <c r="C10" s="146" t="s">
        <v>484</v>
      </c>
      <c r="D10" s="147" t="s">
        <v>3896</v>
      </c>
      <c r="E10" s="147" t="s">
        <v>56</v>
      </c>
      <c r="F10" s="146" t="s">
        <v>43</v>
      </c>
      <c r="G10" s="147">
        <v>6.8280000000000003</v>
      </c>
      <c r="H10" s="147">
        <v>223.47</v>
      </c>
      <c r="I10" s="148">
        <v>576.89</v>
      </c>
      <c r="J10" s="147">
        <v>576.89</v>
      </c>
      <c r="K10" s="147">
        <v>0</v>
      </c>
      <c r="L10" s="147">
        <v>3939</v>
      </c>
      <c r="M10" s="147">
        <v>3939</v>
      </c>
    </row>
    <row r="11" spans="1:13" ht="13.5">
      <c r="A11" s="146" t="s">
        <v>1162</v>
      </c>
      <c r="B11" s="147" t="s">
        <v>483</v>
      </c>
      <c r="C11" s="146" t="s">
        <v>484</v>
      </c>
      <c r="D11" s="147" t="s">
        <v>61</v>
      </c>
      <c r="E11" s="147" t="s">
        <v>62</v>
      </c>
      <c r="F11" s="146" t="s">
        <v>43</v>
      </c>
      <c r="G11" s="147">
        <v>96.418199999999999</v>
      </c>
      <c r="H11" s="147">
        <v>310</v>
      </c>
      <c r="I11" s="148">
        <v>576.89</v>
      </c>
      <c r="J11" s="147">
        <v>576.89</v>
      </c>
      <c r="K11" s="147">
        <v>0</v>
      </c>
      <c r="L11" s="147">
        <v>55622.7</v>
      </c>
      <c r="M11" s="147">
        <v>55622.7</v>
      </c>
    </row>
    <row r="12" spans="1:13" ht="13.5">
      <c r="A12" s="146" t="s">
        <v>1163</v>
      </c>
      <c r="B12" s="147" t="s">
        <v>486</v>
      </c>
      <c r="C12" s="146" t="s">
        <v>484</v>
      </c>
      <c r="D12" s="147" t="s">
        <v>61</v>
      </c>
      <c r="E12" s="147" t="s">
        <v>53</v>
      </c>
      <c r="F12" s="146" t="s">
        <v>43</v>
      </c>
      <c r="G12" s="147">
        <v>211.0223</v>
      </c>
      <c r="H12" s="147">
        <v>322</v>
      </c>
      <c r="I12" s="148">
        <v>587.77</v>
      </c>
      <c r="J12" s="147">
        <v>587.77</v>
      </c>
      <c r="K12" s="147">
        <v>0</v>
      </c>
      <c r="L12" s="147">
        <v>124032.58</v>
      </c>
      <c r="M12" s="147">
        <v>124032.58</v>
      </c>
    </row>
    <row r="13" spans="1:13" ht="27">
      <c r="A13" s="146" t="s">
        <v>1164</v>
      </c>
      <c r="B13" s="147" t="s">
        <v>488</v>
      </c>
      <c r="C13" s="146" t="s">
        <v>484</v>
      </c>
      <c r="D13" s="147" t="s">
        <v>3896</v>
      </c>
      <c r="E13" s="147" t="s">
        <v>504</v>
      </c>
      <c r="F13" s="146" t="s">
        <v>43</v>
      </c>
      <c r="G13" s="147">
        <v>2.2120000000000002</v>
      </c>
      <c r="H13" s="147">
        <v>242.91</v>
      </c>
      <c r="I13" s="148">
        <v>603.77</v>
      </c>
      <c r="J13" s="147">
        <v>603.77</v>
      </c>
      <c r="K13" s="147">
        <v>0</v>
      </c>
      <c r="L13" s="147">
        <v>1335.54</v>
      </c>
      <c r="M13" s="147">
        <v>1335.54</v>
      </c>
    </row>
    <row r="14" spans="1:13" ht="13.5">
      <c r="A14" s="146" t="s">
        <v>1165</v>
      </c>
      <c r="B14" s="147" t="s">
        <v>488</v>
      </c>
      <c r="C14" s="146" t="s">
        <v>484</v>
      </c>
      <c r="D14" s="147" t="s">
        <v>61</v>
      </c>
      <c r="E14" s="147" t="s">
        <v>63</v>
      </c>
      <c r="F14" s="146" t="s">
        <v>43</v>
      </c>
      <c r="G14" s="147">
        <v>247.84270000000001</v>
      </c>
      <c r="H14" s="147">
        <v>331</v>
      </c>
      <c r="I14" s="148">
        <v>603.77</v>
      </c>
      <c r="J14" s="147">
        <v>603.77</v>
      </c>
      <c r="K14" s="147">
        <v>0</v>
      </c>
      <c r="L14" s="147">
        <v>149639.99</v>
      </c>
      <c r="M14" s="147">
        <v>149639.99</v>
      </c>
    </row>
    <row r="15" spans="1:13" ht="13.5">
      <c r="A15" s="146" t="s">
        <v>1166</v>
      </c>
      <c r="B15" s="147" t="s">
        <v>490</v>
      </c>
      <c r="C15" s="146" t="s">
        <v>484</v>
      </c>
      <c r="D15" s="147" t="s">
        <v>61</v>
      </c>
      <c r="E15" s="147" t="s">
        <v>51</v>
      </c>
      <c r="F15" s="146" t="s">
        <v>43</v>
      </c>
      <c r="G15" s="147">
        <v>27.870999999999999</v>
      </c>
      <c r="H15" s="147">
        <v>340</v>
      </c>
      <c r="I15" s="148">
        <v>619</v>
      </c>
      <c r="J15" s="147">
        <v>619</v>
      </c>
      <c r="K15" s="147">
        <v>0</v>
      </c>
      <c r="L15" s="147">
        <v>17252.150000000001</v>
      </c>
      <c r="M15" s="147">
        <v>17252.150000000001</v>
      </c>
    </row>
    <row r="16" spans="1:13">
      <c r="G16" s="104">
        <f>SUM(G4:G15)</f>
        <v>2217.9762000000001</v>
      </c>
    </row>
  </sheetData>
  <autoFilter ref="A1:M1"/>
  <phoneticPr fontId="46" type="noConversion"/>
  <printOptions gridLines="1"/>
  <pageMargins left="0.75" right="0.75" top="1" bottom="1" header="0.5" footer="0.5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</sheetPr>
  <dimension ref="A1:N494"/>
  <sheetViews>
    <sheetView workbookViewId="0">
      <selection activeCell="G7" sqref="G7"/>
    </sheetView>
  </sheetViews>
  <sheetFormatPr defaultColWidth="8" defaultRowHeight="12.75"/>
  <cols>
    <col min="1" max="1" width="4" style="104" customWidth="1"/>
    <col min="2" max="2" width="14.625" style="104" customWidth="1"/>
    <col min="3" max="3" width="6.5" style="104" customWidth="1"/>
    <col min="4" max="4" width="22.75" style="104" customWidth="1"/>
    <col min="5" max="5" width="37.5" style="104" customWidth="1"/>
    <col min="6" max="6" width="7.25" style="104" customWidth="1"/>
    <col min="7" max="7" width="13" style="104" customWidth="1"/>
    <col min="8" max="8" width="13.375" style="104" customWidth="1"/>
    <col min="9" max="9" width="19.75" style="104" customWidth="1"/>
    <col min="10" max="11" width="13" style="104" customWidth="1"/>
    <col min="12" max="12" width="17.375" style="104" customWidth="1"/>
    <col min="13" max="13" width="15.25" style="104" customWidth="1"/>
    <col min="14" max="14" width="13" style="104" customWidth="1"/>
    <col min="15" max="16384" width="8" style="104"/>
  </cols>
  <sheetData>
    <row r="1" spans="1:14" ht="18" customHeight="1">
      <c r="B1" s="105" t="s">
        <v>68</v>
      </c>
      <c r="C1" s="105" t="s">
        <v>69</v>
      </c>
      <c r="D1" s="105" t="s">
        <v>1</v>
      </c>
      <c r="E1" s="105" t="s">
        <v>35</v>
      </c>
      <c r="F1" s="105" t="s">
        <v>3</v>
      </c>
      <c r="G1" s="105" t="s">
        <v>4</v>
      </c>
      <c r="H1" s="105" t="s">
        <v>70</v>
      </c>
      <c r="I1" s="105" t="s">
        <v>36</v>
      </c>
      <c r="J1" s="105" t="s">
        <v>37</v>
      </c>
      <c r="K1" s="105" t="s">
        <v>38</v>
      </c>
      <c r="L1" s="105" t="s">
        <v>39</v>
      </c>
      <c r="M1" s="105" t="s">
        <v>40</v>
      </c>
      <c r="N1" s="105" t="s">
        <v>3960</v>
      </c>
    </row>
    <row r="2" spans="1:14" ht="16.5" hidden="1" customHeight="1">
      <c r="A2" s="106" t="s">
        <v>71</v>
      </c>
      <c r="B2" s="107" t="s">
        <v>72</v>
      </c>
      <c r="C2" s="108" t="s">
        <v>73</v>
      </c>
      <c r="D2" s="107" t="s">
        <v>74</v>
      </c>
      <c r="E2" s="107" t="s">
        <v>45</v>
      </c>
      <c r="F2" s="108" t="s">
        <v>75</v>
      </c>
      <c r="G2" s="107">
        <v>246.51769999999999</v>
      </c>
      <c r="H2" s="107">
        <v>230</v>
      </c>
      <c r="I2" s="120">
        <v>230</v>
      </c>
      <c r="J2" s="107">
        <v>230</v>
      </c>
      <c r="K2" s="107">
        <v>0</v>
      </c>
      <c r="L2" s="107">
        <v>56699.07</v>
      </c>
      <c r="M2" s="107">
        <v>56699.07</v>
      </c>
      <c r="N2" s="107">
        <v>0</v>
      </c>
    </row>
    <row r="3" spans="1:14" ht="16.5" hidden="1" customHeight="1">
      <c r="A3" s="106" t="s">
        <v>76</v>
      </c>
      <c r="B3" s="109" t="s">
        <v>1657</v>
      </c>
      <c r="C3" s="110" t="s">
        <v>78</v>
      </c>
      <c r="D3" s="109" t="s">
        <v>1658</v>
      </c>
      <c r="E3" s="109" t="s">
        <v>45</v>
      </c>
      <c r="F3" s="110" t="s">
        <v>75</v>
      </c>
      <c r="G3" s="109">
        <v>246.64670000000001</v>
      </c>
      <c r="H3" s="109">
        <v>51</v>
      </c>
      <c r="I3" s="121">
        <v>110</v>
      </c>
      <c r="J3" s="109">
        <v>110</v>
      </c>
      <c r="K3" s="109">
        <v>0</v>
      </c>
      <c r="L3" s="109">
        <v>27131.14</v>
      </c>
      <c r="M3" s="109">
        <v>27131.14</v>
      </c>
      <c r="N3" s="109">
        <v>0</v>
      </c>
    </row>
    <row r="4" spans="1:14" ht="16.5" hidden="1" customHeight="1">
      <c r="A4" s="106" t="s">
        <v>81</v>
      </c>
      <c r="B4" s="107" t="s">
        <v>77</v>
      </c>
      <c r="C4" s="108" t="s">
        <v>78</v>
      </c>
      <c r="D4" s="107" t="s">
        <v>79</v>
      </c>
      <c r="E4" s="107" t="s">
        <v>45</v>
      </c>
      <c r="F4" s="108" t="s">
        <v>80</v>
      </c>
      <c r="G4" s="107">
        <v>1174454.4711</v>
      </c>
      <c r="H4" s="107">
        <v>1</v>
      </c>
      <c r="I4" s="120">
        <v>1</v>
      </c>
      <c r="J4" s="107">
        <v>1</v>
      </c>
      <c r="K4" s="107">
        <v>0</v>
      </c>
      <c r="L4" s="107">
        <v>1174454.47</v>
      </c>
      <c r="M4" s="107">
        <v>1174454.47</v>
      </c>
      <c r="N4" s="107">
        <v>0</v>
      </c>
    </row>
    <row r="5" spans="1:14" ht="16.5" customHeight="1">
      <c r="A5" s="111" t="s">
        <v>84</v>
      </c>
      <c r="B5" s="112" t="s">
        <v>85</v>
      </c>
      <c r="C5" s="113" t="s">
        <v>86</v>
      </c>
      <c r="D5" s="112" t="s">
        <v>87</v>
      </c>
      <c r="E5" s="112" t="s">
        <v>8</v>
      </c>
      <c r="F5" s="113" t="s">
        <v>9</v>
      </c>
      <c r="G5" s="112">
        <v>6.7031000000000001</v>
      </c>
      <c r="H5" s="112">
        <v>3560.45</v>
      </c>
      <c r="I5" s="122">
        <v>4719.96</v>
      </c>
      <c r="J5" s="112">
        <v>5499.6970000000001</v>
      </c>
      <c r="K5" s="112">
        <v>16.52</v>
      </c>
      <c r="L5" s="112">
        <v>31638.36</v>
      </c>
      <c r="M5" s="112">
        <v>36865.019999999997</v>
      </c>
      <c r="N5" s="112">
        <v>5226.66</v>
      </c>
    </row>
    <row r="6" spans="1:14" ht="16.5" customHeight="1">
      <c r="A6" s="111" t="s">
        <v>88</v>
      </c>
      <c r="B6" s="112" t="s">
        <v>85</v>
      </c>
      <c r="C6" s="113" t="s">
        <v>86</v>
      </c>
      <c r="D6" s="112" t="s">
        <v>87</v>
      </c>
      <c r="E6" s="112" t="s">
        <v>8</v>
      </c>
      <c r="F6" s="113" t="s">
        <v>9</v>
      </c>
      <c r="G6" s="112">
        <v>0.4274</v>
      </c>
      <c r="H6" s="112">
        <v>3560.45</v>
      </c>
      <c r="I6" s="122">
        <v>5413.56</v>
      </c>
      <c r="J6" s="112">
        <v>5413.56</v>
      </c>
      <c r="K6" s="112">
        <v>0</v>
      </c>
      <c r="L6" s="112">
        <v>2313.7600000000002</v>
      </c>
      <c r="M6" s="112">
        <v>2313.7600000000002</v>
      </c>
      <c r="N6" s="112">
        <v>0</v>
      </c>
    </row>
    <row r="7" spans="1:14" ht="16.5" customHeight="1">
      <c r="A7" s="106" t="s">
        <v>676</v>
      </c>
      <c r="B7" s="114" t="s">
        <v>3581</v>
      </c>
      <c r="C7" s="115" t="s">
        <v>86</v>
      </c>
      <c r="D7" s="114" t="s">
        <v>87</v>
      </c>
      <c r="E7" s="114" t="s">
        <v>13</v>
      </c>
      <c r="F7" s="115" t="s">
        <v>9</v>
      </c>
      <c r="G7" s="114">
        <v>2.5792000000000002</v>
      </c>
      <c r="H7" s="114">
        <v>3616.56</v>
      </c>
      <c r="I7" s="122">
        <v>5446.89</v>
      </c>
      <c r="J7" s="114">
        <v>6154.9859999999999</v>
      </c>
      <c r="K7" s="114">
        <v>13</v>
      </c>
      <c r="L7" s="114">
        <v>14048.62</v>
      </c>
      <c r="M7" s="114">
        <v>15874.94</v>
      </c>
      <c r="N7" s="114">
        <v>1826.32</v>
      </c>
    </row>
    <row r="8" spans="1:14" ht="16.5" customHeight="1">
      <c r="A8" s="106" t="s">
        <v>677</v>
      </c>
      <c r="B8" s="114" t="s">
        <v>93</v>
      </c>
      <c r="C8" s="115" t="s">
        <v>86</v>
      </c>
      <c r="D8" s="114" t="s">
        <v>90</v>
      </c>
      <c r="E8" s="114" t="s">
        <v>8</v>
      </c>
      <c r="F8" s="115" t="s">
        <v>9</v>
      </c>
      <c r="G8" s="114">
        <v>3.4354</v>
      </c>
      <c r="H8" s="114">
        <v>3738.53</v>
      </c>
      <c r="I8" s="122">
        <v>4707.3599999999997</v>
      </c>
      <c r="J8" s="114">
        <v>5485.0159999999996</v>
      </c>
      <c r="K8" s="114">
        <v>16.52</v>
      </c>
      <c r="L8" s="114">
        <v>16171.66</v>
      </c>
      <c r="M8" s="114">
        <v>18843.22</v>
      </c>
      <c r="N8" s="114">
        <v>2671.56</v>
      </c>
    </row>
    <row r="9" spans="1:14" ht="16.5" customHeight="1">
      <c r="A9" s="106" t="s">
        <v>92</v>
      </c>
      <c r="B9" s="114" t="s">
        <v>96</v>
      </c>
      <c r="C9" s="115" t="s">
        <v>86</v>
      </c>
      <c r="D9" s="114" t="s">
        <v>97</v>
      </c>
      <c r="E9" s="114" t="s">
        <v>98</v>
      </c>
      <c r="F9" s="115" t="s">
        <v>9</v>
      </c>
      <c r="G9" s="114">
        <v>9.8149999999999995</v>
      </c>
      <c r="H9" s="114">
        <v>3698.94</v>
      </c>
      <c r="I9" s="122">
        <v>4719.96</v>
      </c>
      <c r="J9" s="114">
        <v>5499.6970000000001</v>
      </c>
      <c r="K9" s="114">
        <v>16.52</v>
      </c>
      <c r="L9" s="114">
        <v>46326.41</v>
      </c>
      <c r="M9" s="114">
        <v>53979.53</v>
      </c>
      <c r="N9" s="114">
        <v>7653.12</v>
      </c>
    </row>
    <row r="10" spans="1:14" ht="16.5" hidden="1" customHeight="1">
      <c r="A10" s="106" t="s">
        <v>94</v>
      </c>
      <c r="B10" s="107" t="s">
        <v>100</v>
      </c>
      <c r="C10" s="108" t="s">
        <v>86</v>
      </c>
      <c r="D10" s="107" t="s">
        <v>101</v>
      </c>
      <c r="E10" s="107" t="s">
        <v>102</v>
      </c>
      <c r="F10" s="108" t="s">
        <v>103</v>
      </c>
      <c r="G10" s="107">
        <v>302.33179999999999</v>
      </c>
      <c r="H10" s="107">
        <v>5.38</v>
      </c>
      <c r="I10" s="120">
        <v>5.38</v>
      </c>
      <c r="J10" s="107">
        <v>6.0789999999999997</v>
      </c>
      <c r="K10" s="107">
        <v>13</v>
      </c>
      <c r="L10" s="107">
        <v>1626.55</v>
      </c>
      <c r="M10" s="107">
        <v>1837.88</v>
      </c>
      <c r="N10" s="107">
        <v>211.33</v>
      </c>
    </row>
    <row r="11" spans="1:14" ht="16.5" hidden="1" customHeight="1">
      <c r="A11" s="106" t="s">
        <v>95</v>
      </c>
      <c r="B11" s="107" t="s">
        <v>105</v>
      </c>
      <c r="C11" s="108" t="s">
        <v>86</v>
      </c>
      <c r="D11" s="107" t="s">
        <v>101</v>
      </c>
      <c r="E11" s="107" t="s">
        <v>106</v>
      </c>
      <c r="F11" s="108" t="s">
        <v>103</v>
      </c>
      <c r="G11" s="107">
        <v>1145.7698</v>
      </c>
      <c r="H11" s="107">
        <v>5.38</v>
      </c>
      <c r="I11" s="120">
        <v>5.38</v>
      </c>
      <c r="J11" s="107">
        <v>6.0789999999999997</v>
      </c>
      <c r="K11" s="107">
        <v>13</v>
      </c>
      <c r="L11" s="107">
        <v>6164.24</v>
      </c>
      <c r="M11" s="107">
        <v>6965.13</v>
      </c>
      <c r="N11" s="107">
        <v>800.89</v>
      </c>
    </row>
    <row r="12" spans="1:14" ht="16.5" hidden="1" customHeight="1">
      <c r="A12" s="106" t="s">
        <v>99</v>
      </c>
      <c r="B12" s="107" t="s">
        <v>682</v>
      </c>
      <c r="C12" s="108" t="s">
        <v>86</v>
      </c>
      <c r="D12" s="107" t="s">
        <v>101</v>
      </c>
      <c r="E12" s="107" t="s">
        <v>683</v>
      </c>
      <c r="F12" s="108" t="s">
        <v>103</v>
      </c>
      <c r="G12" s="107">
        <v>15.2166</v>
      </c>
      <c r="H12" s="107">
        <v>5.38</v>
      </c>
      <c r="I12" s="120">
        <v>5.38</v>
      </c>
      <c r="J12" s="107">
        <v>6.0789999999999997</v>
      </c>
      <c r="K12" s="107">
        <v>13</v>
      </c>
      <c r="L12" s="107">
        <v>81.87</v>
      </c>
      <c r="M12" s="107">
        <v>92.5</v>
      </c>
      <c r="N12" s="107">
        <v>10.63</v>
      </c>
    </row>
    <row r="13" spans="1:14" ht="16.5" hidden="1" customHeight="1">
      <c r="A13" s="106" t="s">
        <v>104</v>
      </c>
      <c r="B13" s="107" t="s">
        <v>685</v>
      </c>
      <c r="C13" s="108" t="s">
        <v>86</v>
      </c>
      <c r="D13" s="107" t="s">
        <v>101</v>
      </c>
      <c r="E13" s="107" t="s">
        <v>686</v>
      </c>
      <c r="F13" s="108" t="s">
        <v>103</v>
      </c>
      <c r="G13" s="107">
        <v>85.727000000000004</v>
      </c>
      <c r="H13" s="107">
        <v>5.38</v>
      </c>
      <c r="I13" s="120">
        <v>5.38</v>
      </c>
      <c r="J13" s="107">
        <v>6.0789999999999997</v>
      </c>
      <c r="K13" s="107">
        <v>13</v>
      </c>
      <c r="L13" s="107">
        <v>461.21</v>
      </c>
      <c r="M13" s="107">
        <v>521.13</v>
      </c>
      <c r="N13" s="107">
        <v>59.92</v>
      </c>
    </row>
    <row r="14" spans="1:14" ht="16.5" customHeight="1">
      <c r="A14" s="106" t="s">
        <v>107</v>
      </c>
      <c r="B14" s="114" t="s">
        <v>112</v>
      </c>
      <c r="C14" s="115" t="s">
        <v>86</v>
      </c>
      <c r="D14" s="114" t="s">
        <v>7</v>
      </c>
      <c r="E14" s="114" t="s">
        <v>8</v>
      </c>
      <c r="F14" s="115" t="s">
        <v>9</v>
      </c>
      <c r="G14" s="114">
        <v>0.94040000000000001</v>
      </c>
      <c r="H14" s="114">
        <v>3560.45</v>
      </c>
      <c r="I14" s="122">
        <v>4719.96</v>
      </c>
      <c r="J14" s="114">
        <v>5333.5550000000003</v>
      </c>
      <c r="K14" s="114">
        <v>13</v>
      </c>
      <c r="L14" s="114">
        <v>4438.6499999999996</v>
      </c>
      <c r="M14" s="114">
        <v>5015.68</v>
      </c>
      <c r="N14" s="114">
        <v>577.03</v>
      </c>
    </row>
    <row r="15" spans="1:14" ht="16.5" hidden="1" customHeight="1">
      <c r="A15" s="106" t="s">
        <v>111</v>
      </c>
      <c r="B15" s="109" t="s">
        <v>1338</v>
      </c>
      <c r="C15" s="110" t="s">
        <v>86</v>
      </c>
      <c r="D15" s="109" t="s">
        <v>1339</v>
      </c>
      <c r="E15" s="109" t="s">
        <v>98</v>
      </c>
      <c r="F15" s="110" t="s">
        <v>103</v>
      </c>
      <c r="G15" s="109">
        <v>9.6199999999999992</v>
      </c>
      <c r="H15" s="109">
        <v>3.61</v>
      </c>
      <c r="I15" s="121">
        <v>6.8</v>
      </c>
      <c r="J15" s="109">
        <v>7.6840000000000002</v>
      </c>
      <c r="K15" s="109">
        <v>13</v>
      </c>
      <c r="L15" s="109">
        <v>65.42</v>
      </c>
      <c r="M15" s="109">
        <v>73.92</v>
      </c>
      <c r="N15" s="109">
        <v>8.5</v>
      </c>
    </row>
    <row r="16" spans="1:14" ht="16.5" hidden="1" customHeight="1">
      <c r="A16" s="106" t="s">
        <v>681</v>
      </c>
      <c r="B16" s="109" t="s">
        <v>1341</v>
      </c>
      <c r="C16" s="110" t="s">
        <v>86</v>
      </c>
      <c r="D16" s="109" t="s">
        <v>121</v>
      </c>
      <c r="E16" s="109" t="s">
        <v>98</v>
      </c>
      <c r="F16" s="110" t="s">
        <v>103</v>
      </c>
      <c r="G16" s="109">
        <v>213.66749999999999</v>
      </c>
      <c r="H16" s="109">
        <v>3.44</v>
      </c>
      <c r="I16" s="121">
        <v>4.8</v>
      </c>
      <c r="J16" s="109">
        <v>5.4240000000000004</v>
      </c>
      <c r="K16" s="109">
        <v>13</v>
      </c>
      <c r="L16" s="109">
        <v>1025.5999999999999</v>
      </c>
      <c r="M16" s="109">
        <v>1158.93</v>
      </c>
      <c r="N16" s="109">
        <v>133.33000000000001</v>
      </c>
    </row>
    <row r="17" spans="1:14" ht="16.5" hidden="1" customHeight="1">
      <c r="A17" s="106" t="s">
        <v>684</v>
      </c>
      <c r="B17" s="109" t="s">
        <v>3582</v>
      </c>
      <c r="C17" s="110" t="s">
        <v>86</v>
      </c>
      <c r="D17" s="109" t="s">
        <v>121</v>
      </c>
      <c r="E17" s="109" t="s">
        <v>122</v>
      </c>
      <c r="F17" s="110" t="s">
        <v>103</v>
      </c>
      <c r="G17" s="109">
        <v>7</v>
      </c>
      <c r="H17" s="109">
        <v>3.09</v>
      </c>
      <c r="I17" s="121">
        <v>4.8</v>
      </c>
      <c r="J17" s="109">
        <v>5.593</v>
      </c>
      <c r="K17" s="109">
        <v>16.52</v>
      </c>
      <c r="L17" s="109">
        <v>33.6</v>
      </c>
      <c r="M17" s="109">
        <v>39.15</v>
      </c>
      <c r="N17" s="109">
        <v>5.55</v>
      </c>
    </row>
    <row r="18" spans="1:14" ht="16.5" hidden="1" customHeight="1">
      <c r="A18" s="106" t="s">
        <v>113</v>
      </c>
      <c r="B18" s="109" t="s">
        <v>3583</v>
      </c>
      <c r="C18" s="110" t="s">
        <v>86</v>
      </c>
      <c r="D18" s="109" t="s">
        <v>125</v>
      </c>
      <c r="E18" s="109" t="s">
        <v>98</v>
      </c>
      <c r="F18" s="110" t="s">
        <v>103</v>
      </c>
      <c r="G18" s="109">
        <v>20.942</v>
      </c>
      <c r="H18" s="109">
        <v>4.04</v>
      </c>
      <c r="I18" s="121">
        <v>6.8</v>
      </c>
      <c r="J18" s="109">
        <v>6.8</v>
      </c>
      <c r="K18" s="109">
        <v>0</v>
      </c>
      <c r="L18" s="109">
        <v>142.41</v>
      </c>
      <c r="M18" s="109">
        <v>142.41</v>
      </c>
      <c r="N18" s="109">
        <v>0</v>
      </c>
    </row>
    <row r="19" spans="1:14" ht="16.5" hidden="1" customHeight="1">
      <c r="A19" s="106" t="s">
        <v>115</v>
      </c>
      <c r="B19" s="107" t="s">
        <v>3584</v>
      </c>
      <c r="C19" s="108" t="s">
        <v>86</v>
      </c>
      <c r="D19" s="107" t="s">
        <v>3585</v>
      </c>
      <c r="E19" s="107" t="s">
        <v>1888</v>
      </c>
      <c r="F19" s="108" t="s">
        <v>103</v>
      </c>
      <c r="G19" s="107">
        <v>14.1652</v>
      </c>
      <c r="H19" s="107">
        <v>48.06</v>
      </c>
      <c r="I19" s="120">
        <v>48.06</v>
      </c>
      <c r="J19" s="107">
        <v>56</v>
      </c>
      <c r="K19" s="107">
        <v>16.52</v>
      </c>
      <c r="L19" s="107">
        <v>680.78</v>
      </c>
      <c r="M19" s="107">
        <v>793.25</v>
      </c>
      <c r="N19" s="107">
        <v>112.47</v>
      </c>
    </row>
    <row r="20" spans="1:14" ht="16.5" hidden="1" customHeight="1">
      <c r="A20" s="106" t="s">
        <v>116</v>
      </c>
      <c r="B20" s="107" t="s">
        <v>1342</v>
      </c>
      <c r="C20" s="108" t="s">
        <v>86</v>
      </c>
      <c r="D20" s="107" t="s">
        <v>1343</v>
      </c>
      <c r="E20" s="107" t="s">
        <v>1344</v>
      </c>
      <c r="F20" s="108" t="s">
        <v>103</v>
      </c>
      <c r="G20" s="107">
        <v>15.711499999999999</v>
      </c>
      <c r="H20" s="107">
        <v>26.42</v>
      </c>
      <c r="I20" s="120">
        <v>26.42</v>
      </c>
      <c r="J20" s="107">
        <v>29.855</v>
      </c>
      <c r="K20" s="107">
        <v>13</v>
      </c>
      <c r="L20" s="107">
        <v>415.1</v>
      </c>
      <c r="M20" s="107">
        <v>469.07</v>
      </c>
      <c r="N20" s="107">
        <v>53.97</v>
      </c>
    </row>
    <row r="21" spans="1:14" ht="16.5" hidden="1" customHeight="1">
      <c r="A21" s="106" t="s">
        <v>119</v>
      </c>
      <c r="B21" s="107" t="s">
        <v>1714</v>
      </c>
      <c r="C21" s="108" t="s">
        <v>86</v>
      </c>
      <c r="D21" s="107" t="s">
        <v>1715</v>
      </c>
      <c r="E21" s="107" t="s">
        <v>1716</v>
      </c>
      <c r="F21" s="108" t="s">
        <v>103</v>
      </c>
      <c r="G21" s="107">
        <v>13.545999999999999</v>
      </c>
      <c r="H21" s="107">
        <v>7.71</v>
      </c>
      <c r="I21" s="120">
        <v>7.71</v>
      </c>
      <c r="J21" s="107">
        <v>8.98</v>
      </c>
      <c r="K21" s="107">
        <v>16.52</v>
      </c>
      <c r="L21" s="107">
        <v>104.44</v>
      </c>
      <c r="M21" s="107">
        <v>121.64</v>
      </c>
      <c r="N21" s="107">
        <v>17.2</v>
      </c>
    </row>
    <row r="22" spans="1:14" ht="16.5" hidden="1" customHeight="1">
      <c r="A22" s="106" t="s">
        <v>123</v>
      </c>
      <c r="B22" s="107" t="s">
        <v>1720</v>
      </c>
      <c r="C22" s="108" t="s">
        <v>86</v>
      </c>
      <c r="D22" s="107" t="s">
        <v>1721</v>
      </c>
      <c r="E22" s="107" t="s">
        <v>1722</v>
      </c>
      <c r="F22" s="108" t="s">
        <v>103</v>
      </c>
      <c r="G22" s="107">
        <v>8.64</v>
      </c>
      <c r="H22" s="107">
        <v>9.9600000000000009</v>
      </c>
      <c r="I22" s="120">
        <v>9.9600000000000009</v>
      </c>
      <c r="J22" s="107">
        <v>11.6</v>
      </c>
      <c r="K22" s="107">
        <v>16.52</v>
      </c>
      <c r="L22" s="107">
        <v>86.05</v>
      </c>
      <c r="M22" s="107">
        <v>100.22</v>
      </c>
      <c r="N22" s="107">
        <v>14.17</v>
      </c>
    </row>
    <row r="23" spans="1:14" ht="16.5" hidden="1" customHeight="1">
      <c r="A23" s="106" t="s">
        <v>128</v>
      </c>
      <c r="B23" s="107" t="s">
        <v>3586</v>
      </c>
      <c r="C23" s="108" t="s">
        <v>86</v>
      </c>
      <c r="D23" s="107" t="s">
        <v>3587</v>
      </c>
      <c r="E23" s="107" t="s">
        <v>3588</v>
      </c>
      <c r="F23" s="108" t="s">
        <v>344</v>
      </c>
      <c r="G23" s="107">
        <v>233.7</v>
      </c>
      <c r="H23" s="107">
        <v>0.8</v>
      </c>
      <c r="I23" s="120">
        <v>0.8</v>
      </c>
      <c r="J23" s="107">
        <v>0.93</v>
      </c>
      <c r="K23" s="107">
        <v>16.52</v>
      </c>
      <c r="L23" s="107">
        <v>186.96</v>
      </c>
      <c r="M23" s="107">
        <v>217.34</v>
      </c>
      <c r="N23" s="107">
        <v>30.38</v>
      </c>
    </row>
    <row r="24" spans="1:14" ht="16.5" hidden="1" customHeight="1">
      <c r="A24" s="106" t="s">
        <v>131</v>
      </c>
      <c r="B24" s="116" t="s">
        <v>3589</v>
      </c>
      <c r="C24" s="117" t="s">
        <v>355</v>
      </c>
      <c r="D24" s="116" t="s">
        <v>3590</v>
      </c>
      <c r="E24" s="116" t="s">
        <v>45</v>
      </c>
      <c r="F24" s="117" t="s">
        <v>142</v>
      </c>
      <c r="G24" s="116">
        <v>100.94</v>
      </c>
      <c r="H24" s="116">
        <v>7.7</v>
      </c>
      <c r="I24" s="123">
        <v>7.7</v>
      </c>
      <c r="J24" s="116">
        <v>8.9719999999999995</v>
      </c>
      <c r="K24" s="116">
        <v>16.52</v>
      </c>
      <c r="L24" s="116">
        <v>777.24</v>
      </c>
      <c r="M24" s="116">
        <v>905.63</v>
      </c>
      <c r="N24" s="116">
        <v>128.38999999999999</v>
      </c>
    </row>
    <row r="25" spans="1:14" ht="16.5" hidden="1" customHeight="1">
      <c r="A25" s="106" t="s">
        <v>135</v>
      </c>
      <c r="B25" s="116" t="s">
        <v>3589</v>
      </c>
      <c r="C25" s="117" t="s">
        <v>355</v>
      </c>
      <c r="D25" s="116" t="s">
        <v>3591</v>
      </c>
      <c r="E25" s="116" t="s">
        <v>45</v>
      </c>
      <c r="F25" s="117" t="s">
        <v>142</v>
      </c>
      <c r="G25" s="116">
        <v>28.84</v>
      </c>
      <c r="H25" s="116">
        <v>15</v>
      </c>
      <c r="I25" s="123">
        <v>15</v>
      </c>
      <c r="J25" s="116">
        <v>17.478000000000002</v>
      </c>
      <c r="K25" s="116">
        <v>16.52</v>
      </c>
      <c r="L25" s="116">
        <v>432.6</v>
      </c>
      <c r="M25" s="116">
        <v>504.07</v>
      </c>
      <c r="N25" s="116">
        <v>71.47</v>
      </c>
    </row>
    <row r="26" spans="1:14" ht="16.5" hidden="1" customHeight="1">
      <c r="A26" s="106" t="s">
        <v>139</v>
      </c>
      <c r="B26" s="116" t="s">
        <v>3589</v>
      </c>
      <c r="C26" s="117" t="s">
        <v>355</v>
      </c>
      <c r="D26" s="116" t="s">
        <v>3592</v>
      </c>
      <c r="E26" s="116" t="s">
        <v>45</v>
      </c>
      <c r="F26" s="117" t="s">
        <v>142</v>
      </c>
      <c r="G26" s="116">
        <v>98.88</v>
      </c>
      <c r="H26" s="116">
        <v>12</v>
      </c>
      <c r="I26" s="123">
        <v>12</v>
      </c>
      <c r="J26" s="116">
        <v>13.981999999999999</v>
      </c>
      <c r="K26" s="116">
        <v>16.52</v>
      </c>
      <c r="L26" s="116">
        <v>1186.56</v>
      </c>
      <c r="M26" s="116">
        <v>1382.54</v>
      </c>
      <c r="N26" s="116">
        <v>195.98</v>
      </c>
    </row>
    <row r="27" spans="1:14" ht="16.5" hidden="1" customHeight="1">
      <c r="A27" s="106" t="s">
        <v>143</v>
      </c>
      <c r="B27" s="116" t="s">
        <v>3589</v>
      </c>
      <c r="C27" s="117" t="s">
        <v>355</v>
      </c>
      <c r="D27" s="116" t="s">
        <v>3593</v>
      </c>
      <c r="E27" s="116" t="s">
        <v>45</v>
      </c>
      <c r="F27" s="117" t="s">
        <v>142</v>
      </c>
      <c r="G27" s="116">
        <v>4.12</v>
      </c>
      <c r="H27" s="116">
        <v>18.690000000000001</v>
      </c>
      <c r="I27" s="123">
        <v>18.690000000000001</v>
      </c>
      <c r="J27" s="116">
        <v>21.777999999999999</v>
      </c>
      <c r="K27" s="116">
        <v>16.52</v>
      </c>
      <c r="L27" s="116">
        <v>77</v>
      </c>
      <c r="M27" s="116">
        <v>89.73</v>
      </c>
      <c r="N27" s="116">
        <v>12.73</v>
      </c>
    </row>
    <row r="28" spans="1:14" ht="16.5" hidden="1" customHeight="1">
      <c r="A28" s="106" t="s">
        <v>144</v>
      </c>
      <c r="B28" s="107" t="s">
        <v>1733</v>
      </c>
      <c r="C28" s="108" t="s">
        <v>86</v>
      </c>
      <c r="D28" s="107" t="s">
        <v>1734</v>
      </c>
      <c r="E28" s="107" t="s">
        <v>1735</v>
      </c>
      <c r="F28" s="108" t="s">
        <v>127</v>
      </c>
      <c r="G28" s="107">
        <v>1.458</v>
      </c>
      <c r="H28" s="107">
        <v>1.74</v>
      </c>
      <c r="I28" s="120">
        <v>1.74</v>
      </c>
      <c r="J28" s="107">
        <v>1.74</v>
      </c>
      <c r="K28" s="107">
        <v>0</v>
      </c>
      <c r="L28" s="107">
        <v>2.54</v>
      </c>
      <c r="M28" s="107">
        <v>2.54</v>
      </c>
      <c r="N28" s="107">
        <v>0</v>
      </c>
    </row>
    <row r="29" spans="1:14" ht="16.5" hidden="1" customHeight="1">
      <c r="A29" s="111" t="s">
        <v>145</v>
      </c>
      <c r="B29" s="118" t="s">
        <v>3594</v>
      </c>
      <c r="C29" s="119" t="s">
        <v>86</v>
      </c>
      <c r="D29" s="118" t="s">
        <v>3595</v>
      </c>
      <c r="E29" s="118" t="s">
        <v>45</v>
      </c>
      <c r="F29" s="119" t="s">
        <v>127</v>
      </c>
      <c r="G29" s="118">
        <v>18.103999999999999</v>
      </c>
      <c r="H29" s="118">
        <v>0.26</v>
      </c>
      <c r="I29" s="124">
        <v>0.26</v>
      </c>
      <c r="J29" s="118">
        <v>0.3</v>
      </c>
      <c r="K29" s="118">
        <v>16.52</v>
      </c>
      <c r="L29" s="118">
        <v>4.71</v>
      </c>
      <c r="M29" s="118">
        <v>5.43</v>
      </c>
      <c r="N29" s="118">
        <v>0.72</v>
      </c>
    </row>
    <row r="30" spans="1:14" ht="16.5" hidden="1" customHeight="1">
      <c r="A30" s="111" t="s">
        <v>148</v>
      </c>
      <c r="B30" s="118" t="s">
        <v>3594</v>
      </c>
      <c r="C30" s="119" t="s">
        <v>86</v>
      </c>
      <c r="D30" s="118" t="s">
        <v>3595</v>
      </c>
      <c r="E30" s="118" t="s">
        <v>45</v>
      </c>
      <c r="F30" s="119" t="s">
        <v>127</v>
      </c>
      <c r="G30" s="118">
        <v>273.916</v>
      </c>
      <c r="H30" s="118">
        <v>0.26</v>
      </c>
      <c r="I30" s="124">
        <v>0.26</v>
      </c>
      <c r="J30" s="118">
        <v>0.30299999999999999</v>
      </c>
      <c r="K30" s="118">
        <v>16.52</v>
      </c>
      <c r="L30" s="118">
        <v>71.22</v>
      </c>
      <c r="M30" s="118">
        <v>83</v>
      </c>
      <c r="N30" s="118">
        <v>11.78</v>
      </c>
    </row>
    <row r="31" spans="1:14" ht="16.5" hidden="1" customHeight="1">
      <c r="A31" s="111" t="s">
        <v>149</v>
      </c>
      <c r="B31" s="118" t="s">
        <v>3594</v>
      </c>
      <c r="C31" s="119" t="s">
        <v>86</v>
      </c>
      <c r="D31" s="118" t="s">
        <v>3595</v>
      </c>
      <c r="E31" s="118" t="s">
        <v>45</v>
      </c>
      <c r="F31" s="119" t="s">
        <v>127</v>
      </c>
      <c r="G31" s="118">
        <v>22.9696</v>
      </c>
      <c r="H31" s="118">
        <v>0.26</v>
      </c>
      <c r="I31" s="124">
        <v>0.26</v>
      </c>
      <c r="J31" s="118">
        <v>0.26</v>
      </c>
      <c r="K31" s="118">
        <v>0</v>
      </c>
      <c r="L31" s="118">
        <v>5.97</v>
      </c>
      <c r="M31" s="118">
        <v>5.97</v>
      </c>
      <c r="N31" s="118">
        <v>0</v>
      </c>
    </row>
    <row r="32" spans="1:14" ht="16.5" hidden="1" customHeight="1">
      <c r="A32" s="106" t="s">
        <v>152</v>
      </c>
      <c r="B32" s="107" t="s">
        <v>1345</v>
      </c>
      <c r="C32" s="108" t="s">
        <v>86</v>
      </c>
      <c r="D32" s="107" t="s">
        <v>1346</v>
      </c>
      <c r="E32" s="107" t="s">
        <v>98</v>
      </c>
      <c r="F32" s="108" t="s">
        <v>103</v>
      </c>
      <c r="G32" s="107">
        <v>2.02</v>
      </c>
      <c r="H32" s="107">
        <v>10.3</v>
      </c>
      <c r="I32" s="120">
        <v>10.3</v>
      </c>
      <c r="J32" s="107">
        <v>10.3</v>
      </c>
      <c r="K32" s="107">
        <v>0</v>
      </c>
      <c r="L32" s="107">
        <v>20.81</v>
      </c>
      <c r="M32" s="107">
        <v>20.81</v>
      </c>
      <c r="N32" s="107">
        <v>0</v>
      </c>
    </row>
    <row r="33" spans="1:14" ht="16.5" hidden="1" customHeight="1">
      <c r="A33" s="106" t="s">
        <v>153</v>
      </c>
      <c r="B33" s="107" t="s">
        <v>3596</v>
      </c>
      <c r="C33" s="108" t="s">
        <v>86</v>
      </c>
      <c r="D33" s="107" t="s">
        <v>3597</v>
      </c>
      <c r="E33" s="107" t="s">
        <v>45</v>
      </c>
      <c r="F33" s="108" t="s">
        <v>103</v>
      </c>
      <c r="G33" s="107">
        <v>3895</v>
      </c>
      <c r="H33" s="107">
        <v>2.5</v>
      </c>
      <c r="I33" s="120">
        <v>2.5</v>
      </c>
      <c r="J33" s="107">
        <v>2.91</v>
      </c>
      <c r="K33" s="107">
        <v>16.52</v>
      </c>
      <c r="L33" s="107">
        <v>9737.5</v>
      </c>
      <c r="M33" s="107">
        <v>11334.45</v>
      </c>
      <c r="N33" s="107">
        <v>1596.95</v>
      </c>
    </row>
    <row r="34" spans="1:14" ht="16.5" hidden="1" customHeight="1">
      <c r="A34" s="111" t="s">
        <v>156</v>
      </c>
      <c r="B34" s="118" t="s">
        <v>1347</v>
      </c>
      <c r="C34" s="119" t="s">
        <v>86</v>
      </c>
      <c r="D34" s="118" t="s">
        <v>1348</v>
      </c>
      <c r="E34" s="118" t="s">
        <v>45</v>
      </c>
      <c r="F34" s="119" t="s">
        <v>103</v>
      </c>
      <c r="G34" s="118">
        <v>6.0380000000000003</v>
      </c>
      <c r="H34" s="118">
        <v>11.47</v>
      </c>
      <c r="I34" s="124">
        <v>11.47</v>
      </c>
      <c r="J34" s="118">
        <v>13.36</v>
      </c>
      <c r="K34" s="118">
        <v>16.52</v>
      </c>
      <c r="L34" s="118">
        <v>69.260000000000005</v>
      </c>
      <c r="M34" s="118">
        <v>80.67</v>
      </c>
      <c r="N34" s="118">
        <v>11.41</v>
      </c>
    </row>
    <row r="35" spans="1:14" ht="16.5" hidden="1" customHeight="1">
      <c r="A35" s="111" t="s">
        <v>161</v>
      </c>
      <c r="B35" s="118" t="s">
        <v>1347</v>
      </c>
      <c r="C35" s="119" t="s">
        <v>86</v>
      </c>
      <c r="D35" s="118" t="s">
        <v>1348</v>
      </c>
      <c r="E35" s="118" t="s">
        <v>45</v>
      </c>
      <c r="F35" s="119" t="s">
        <v>103</v>
      </c>
      <c r="G35" s="118">
        <v>5.742</v>
      </c>
      <c r="H35" s="118">
        <v>11.47</v>
      </c>
      <c r="I35" s="124">
        <v>11.47</v>
      </c>
      <c r="J35" s="118">
        <v>11.47</v>
      </c>
      <c r="K35" s="118">
        <v>0</v>
      </c>
      <c r="L35" s="118">
        <v>65.86</v>
      </c>
      <c r="M35" s="118">
        <v>65.86</v>
      </c>
      <c r="N35" s="118">
        <v>0</v>
      </c>
    </row>
    <row r="36" spans="1:14" ht="16.5" hidden="1" customHeight="1">
      <c r="A36" s="106" t="s">
        <v>164</v>
      </c>
      <c r="B36" s="107" t="s">
        <v>1749</v>
      </c>
      <c r="C36" s="108" t="s">
        <v>86</v>
      </c>
      <c r="D36" s="107" t="s">
        <v>1348</v>
      </c>
      <c r="E36" s="107" t="s">
        <v>45</v>
      </c>
      <c r="F36" s="108" t="s">
        <v>103</v>
      </c>
      <c r="G36" s="107">
        <v>0.8</v>
      </c>
      <c r="H36" s="107">
        <v>9.4600000000000009</v>
      </c>
      <c r="I36" s="120">
        <v>9.4600000000000009</v>
      </c>
      <c r="J36" s="107">
        <v>11.02</v>
      </c>
      <c r="K36" s="107">
        <v>16.52</v>
      </c>
      <c r="L36" s="107">
        <v>7.57</v>
      </c>
      <c r="M36" s="107">
        <v>8.82</v>
      </c>
      <c r="N36" s="107">
        <v>1.25</v>
      </c>
    </row>
    <row r="37" spans="1:14" ht="16.5" hidden="1" customHeight="1">
      <c r="A37" s="111" t="s">
        <v>167</v>
      </c>
      <c r="B37" s="118" t="s">
        <v>1349</v>
      </c>
      <c r="C37" s="119" t="s">
        <v>86</v>
      </c>
      <c r="D37" s="118" t="s">
        <v>1350</v>
      </c>
      <c r="E37" s="118" t="s">
        <v>45</v>
      </c>
      <c r="F37" s="119" t="s">
        <v>103</v>
      </c>
      <c r="G37" s="118">
        <v>0.27</v>
      </c>
      <c r="H37" s="118">
        <v>2.75</v>
      </c>
      <c r="I37" s="124">
        <v>2.75</v>
      </c>
      <c r="J37" s="118">
        <v>3.2</v>
      </c>
      <c r="K37" s="118">
        <v>16.52</v>
      </c>
      <c r="L37" s="118">
        <v>0.74</v>
      </c>
      <c r="M37" s="118">
        <v>0.86</v>
      </c>
      <c r="N37" s="118">
        <v>0.12</v>
      </c>
    </row>
    <row r="38" spans="1:14" ht="16.5" hidden="1" customHeight="1">
      <c r="A38" s="111" t="s">
        <v>171</v>
      </c>
      <c r="B38" s="118" t="s">
        <v>1349</v>
      </c>
      <c r="C38" s="119" t="s">
        <v>86</v>
      </c>
      <c r="D38" s="118" t="s">
        <v>1350</v>
      </c>
      <c r="E38" s="118" t="s">
        <v>45</v>
      </c>
      <c r="F38" s="119" t="s">
        <v>103</v>
      </c>
      <c r="G38" s="118">
        <v>6.6699000000000002</v>
      </c>
      <c r="H38" s="118">
        <v>2.75</v>
      </c>
      <c r="I38" s="124">
        <v>2.75</v>
      </c>
      <c r="J38" s="118">
        <v>2.75</v>
      </c>
      <c r="K38" s="118">
        <v>0</v>
      </c>
      <c r="L38" s="118">
        <v>18.34</v>
      </c>
      <c r="M38" s="118">
        <v>18.34</v>
      </c>
      <c r="N38" s="118">
        <v>0</v>
      </c>
    </row>
    <row r="39" spans="1:14" ht="16.5" hidden="1" customHeight="1">
      <c r="A39" s="106" t="s">
        <v>172</v>
      </c>
      <c r="B39" s="107" t="s">
        <v>1349</v>
      </c>
      <c r="C39" s="108" t="s">
        <v>86</v>
      </c>
      <c r="D39" s="107" t="s">
        <v>1350</v>
      </c>
      <c r="E39" s="107" t="s">
        <v>45</v>
      </c>
      <c r="F39" s="108" t="s">
        <v>103</v>
      </c>
      <c r="G39" s="107">
        <v>4.18</v>
      </c>
      <c r="H39" s="107">
        <v>2.75</v>
      </c>
      <c r="I39" s="120">
        <v>2.75</v>
      </c>
      <c r="J39" s="107">
        <v>2.75</v>
      </c>
      <c r="K39" s="107">
        <v>0</v>
      </c>
      <c r="L39" s="107">
        <v>11.5</v>
      </c>
      <c r="M39" s="107">
        <v>11.5</v>
      </c>
      <c r="N39" s="107">
        <v>0</v>
      </c>
    </row>
    <row r="40" spans="1:14" ht="16.5" hidden="1" customHeight="1">
      <c r="A40" s="106" t="s">
        <v>175</v>
      </c>
      <c r="B40" s="107" t="s">
        <v>146</v>
      </c>
      <c r="C40" s="108" t="s">
        <v>86</v>
      </c>
      <c r="D40" s="107" t="s">
        <v>147</v>
      </c>
      <c r="E40" s="107" t="s">
        <v>45</v>
      </c>
      <c r="F40" s="108" t="s">
        <v>127</v>
      </c>
      <c r="G40" s="107">
        <v>384.13330000000002</v>
      </c>
      <c r="H40" s="107">
        <v>6.69</v>
      </c>
      <c r="I40" s="120">
        <v>6.69</v>
      </c>
      <c r="J40" s="107">
        <v>6.69</v>
      </c>
      <c r="K40" s="107">
        <v>0</v>
      </c>
      <c r="L40" s="107">
        <v>2569.85</v>
      </c>
      <c r="M40" s="107">
        <v>2569.85</v>
      </c>
      <c r="N40" s="107">
        <v>0</v>
      </c>
    </row>
    <row r="41" spans="1:14" ht="16.5" hidden="1" customHeight="1">
      <c r="A41" s="106" t="s">
        <v>178</v>
      </c>
      <c r="B41" s="107" t="s">
        <v>704</v>
      </c>
      <c r="C41" s="108" t="s">
        <v>86</v>
      </c>
      <c r="D41" s="107" t="s">
        <v>705</v>
      </c>
      <c r="E41" s="107" t="s">
        <v>45</v>
      </c>
      <c r="F41" s="108" t="s">
        <v>142</v>
      </c>
      <c r="G41" s="107">
        <v>330.95350000000002</v>
      </c>
      <c r="H41" s="107">
        <v>1.89</v>
      </c>
      <c r="I41" s="120">
        <v>1.89</v>
      </c>
      <c r="J41" s="107">
        <v>2.2000000000000002</v>
      </c>
      <c r="K41" s="107">
        <v>16.52</v>
      </c>
      <c r="L41" s="107">
        <v>625.5</v>
      </c>
      <c r="M41" s="107">
        <v>728.1</v>
      </c>
      <c r="N41" s="107">
        <v>102.6</v>
      </c>
    </row>
    <row r="42" spans="1:14" ht="16.5" hidden="1" customHeight="1">
      <c r="A42" s="106" t="s">
        <v>179</v>
      </c>
      <c r="B42" s="107" t="s">
        <v>1760</v>
      </c>
      <c r="C42" s="108" t="s">
        <v>86</v>
      </c>
      <c r="D42" s="107" t="s">
        <v>1759</v>
      </c>
      <c r="E42" s="107" t="s">
        <v>45</v>
      </c>
      <c r="F42" s="108" t="s">
        <v>103</v>
      </c>
      <c r="G42" s="107">
        <v>0.72</v>
      </c>
      <c r="H42" s="107">
        <v>6.55</v>
      </c>
      <c r="I42" s="120">
        <v>6.55</v>
      </c>
      <c r="J42" s="107">
        <v>7.63</v>
      </c>
      <c r="K42" s="107">
        <v>16.52</v>
      </c>
      <c r="L42" s="107">
        <v>4.72</v>
      </c>
      <c r="M42" s="107">
        <v>5.49</v>
      </c>
      <c r="N42" s="107">
        <v>0.77</v>
      </c>
    </row>
    <row r="43" spans="1:14" ht="16.5" hidden="1" customHeight="1">
      <c r="A43" s="106" t="s">
        <v>182</v>
      </c>
      <c r="B43" s="107" t="s">
        <v>3598</v>
      </c>
      <c r="C43" s="108" t="s">
        <v>86</v>
      </c>
      <c r="D43" s="107" t="s">
        <v>1762</v>
      </c>
      <c r="E43" s="107" t="s">
        <v>45</v>
      </c>
      <c r="F43" s="108" t="s">
        <v>142</v>
      </c>
      <c r="G43" s="107">
        <v>40.781999999999996</v>
      </c>
      <c r="H43" s="107">
        <v>2.1800000000000002</v>
      </c>
      <c r="I43" s="120">
        <v>2.1800000000000002</v>
      </c>
      <c r="J43" s="107">
        <v>2.54</v>
      </c>
      <c r="K43" s="107">
        <v>16.52</v>
      </c>
      <c r="L43" s="107">
        <v>88.9</v>
      </c>
      <c r="M43" s="107">
        <v>103.59</v>
      </c>
      <c r="N43" s="107">
        <v>14.69</v>
      </c>
    </row>
    <row r="44" spans="1:14" ht="16.5" hidden="1" customHeight="1">
      <c r="A44" s="106" t="s">
        <v>185</v>
      </c>
      <c r="B44" s="107" t="s">
        <v>154</v>
      </c>
      <c r="C44" s="108" t="s">
        <v>86</v>
      </c>
      <c r="D44" s="107" t="s">
        <v>155</v>
      </c>
      <c r="E44" s="107" t="s">
        <v>98</v>
      </c>
      <c r="F44" s="108" t="s">
        <v>103</v>
      </c>
      <c r="G44" s="107">
        <v>1213.01</v>
      </c>
      <c r="H44" s="107">
        <v>5.58</v>
      </c>
      <c r="I44" s="120">
        <v>5.58</v>
      </c>
      <c r="J44" s="107">
        <v>5.58</v>
      </c>
      <c r="K44" s="107">
        <v>0</v>
      </c>
      <c r="L44" s="107">
        <v>6768.6</v>
      </c>
      <c r="M44" s="107">
        <v>6768.6</v>
      </c>
      <c r="N44" s="107">
        <v>0</v>
      </c>
    </row>
    <row r="45" spans="1:14" ht="16.5" hidden="1" customHeight="1">
      <c r="A45" s="106" t="s">
        <v>186</v>
      </c>
      <c r="B45" s="107" t="s">
        <v>3599</v>
      </c>
      <c r="C45" s="108" t="s">
        <v>86</v>
      </c>
      <c r="D45" s="107" t="s">
        <v>155</v>
      </c>
      <c r="E45" s="107" t="s">
        <v>3600</v>
      </c>
      <c r="F45" s="108" t="s">
        <v>160</v>
      </c>
      <c r="G45" s="107">
        <v>2.04</v>
      </c>
      <c r="H45" s="107">
        <v>0.82</v>
      </c>
      <c r="I45" s="120">
        <v>0.82</v>
      </c>
      <c r="J45" s="107">
        <v>0.82</v>
      </c>
      <c r="K45" s="107">
        <v>0</v>
      </c>
      <c r="L45" s="107">
        <v>1.67</v>
      </c>
      <c r="M45" s="107">
        <v>1.67</v>
      </c>
      <c r="N45" s="107">
        <v>0</v>
      </c>
    </row>
    <row r="46" spans="1:14" ht="16.5" hidden="1" customHeight="1">
      <c r="A46" s="111" t="s">
        <v>190</v>
      </c>
      <c r="B46" s="118" t="s">
        <v>1771</v>
      </c>
      <c r="C46" s="119" t="s">
        <v>86</v>
      </c>
      <c r="D46" s="118" t="s">
        <v>155</v>
      </c>
      <c r="E46" s="118" t="s">
        <v>1772</v>
      </c>
      <c r="F46" s="119" t="s">
        <v>160</v>
      </c>
      <c r="G46" s="118">
        <v>1.6479999999999999</v>
      </c>
      <c r="H46" s="118">
        <v>5.94</v>
      </c>
      <c r="I46" s="124">
        <v>5.94</v>
      </c>
      <c r="J46" s="118">
        <v>6.92</v>
      </c>
      <c r="K46" s="118">
        <v>16.52</v>
      </c>
      <c r="L46" s="118">
        <v>9.7899999999999991</v>
      </c>
      <c r="M46" s="118">
        <v>11.4</v>
      </c>
      <c r="N46" s="118">
        <v>1.61</v>
      </c>
    </row>
    <row r="47" spans="1:14" ht="16.5" hidden="1" customHeight="1">
      <c r="A47" s="111" t="s">
        <v>193</v>
      </c>
      <c r="B47" s="118" t="s">
        <v>1771</v>
      </c>
      <c r="C47" s="119" t="s">
        <v>86</v>
      </c>
      <c r="D47" s="118" t="s">
        <v>155</v>
      </c>
      <c r="E47" s="118" t="s">
        <v>1772</v>
      </c>
      <c r="F47" s="119" t="s">
        <v>160</v>
      </c>
      <c r="G47" s="118">
        <v>4.08</v>
      </c>
      <c r="H47" s="118">
        <v>5.94</v>
      </c>
      <c r="I47" s="124">
        <v>5.94</v>
      </c>
      <c r="J47" s="118">
        <v>5.94</v>
      </c>
      <c r="K47" s="118">
        <v>0</v>
      </c>
      <c r="L47" s="118">
        <v>24.24</v>
      </c>
      <c r="M47" s="118">
        <v>24.24</v>
      </c>
      <c r="N47" s="118">
        <v>0</v>
      </c>
    </row>
    <row r="48" spans="1:14" ht="16.5" hidden="1" customHeight="1">
      <c r="A48" s="106" t="s">
        <v>196</v>
      </c>
      <c r="B48" s="107" t="s">
        <v>3601</v>
      </c>
      <c r="C48" s="108" t="s">
        <v>86</v>
      </c>
      <c r="D48" s="107" t="s">
        <v>155</v>
      </c>
      <c r="E48" s="107" t="s">
        <v>3602</v>
      </c>
      <c r="F48" s="108" t="s">
        <v>160</v>
      </c>
      <c r="G48" s="107">
        <v>5.3040000000000003</v>
      </c>
      <c r="H48" s="107">
        <v>2.88</v>
      </c>
      <c r="I48" s="120">
        <v>2.88</v>
      </c>
      <c r="J48" s="107">
        <v>2.88</v>
      </c>
      <c r="K48" s="107">
        <v>0</v>
      </c>
      <c r="L48" s="107">
        <v>15.28</v>
      </c>
      <c r="M48" s="107">
        <v>15.28</v>
      </c>
      <c r="N48" s="107">
        <v>0</v>
      </c>
    </row>
    <row r="49" spans="1:14" ht="16.5" hidden="1" customHeight="1">
      <c r="A49" s="106" t="s">
        <v>200</v>
      </c>
      <c r="B49" s="107" t="s">
        <v>1773</v>
      </c>
      <c r="C49" s="108" t="s">
        <v>86</v>
      </c>
      <c r="D49" s="107" t="s">
        <v>155</v>
      </c>
      <c r="E49" s="107" t="s">
        <v>1774</v>
      </c>
      <c r="F49" s="108" t="s">
        <v>160</v>
      </c>
      <c r="G49" s="107">
        <v>16.335999999999999</v>
      </c>
      <c r="H49" s="107">
        <v>12.45</v>
      </c>
      <c r="I49" s="120">
        <v>12.45</v>
      </c>
      <c r="J49" s="107">
        <v>14.51</v>
      </c>
      <c r="K49" s="107">
        <v>16.52</v>
      </c>
      <c r="L49" s="107">
        <v>203.38</v>
      </c>
      <c r="M49" s="107">
        <v>237.04</v>
      </c>
      <c r="N49" s="107">
        <v>33.659999999999997</v>
      </c>
    </row>
    <row r="50" spans="1:14" ht="16.5" hidden="1" customHeight="1">
      <c r="A50" s="106" t="s">
        <v>201</v>
      </c>
      <c r="B50" s="107" t="s">
        <v>3603</v>
      </c>
      <c r="C50" s="108" t="s">
        <v>86</v>
      </c>
      <c r="D50" s="107" t="s">
        <v>155</v>
      </c>
      <c r="E50" s="107" t="s">
        <v>3604</v>
      </c>
      <c r="F50" s="108" t="s">
        <v>160</v>
      </c>
      <c r="G50" s="107">
        <v>6.5279999999999996</v>
      </c>
      <c r="H50" s="107">
        <v>21.08</v>
      </c>
      <c r="I50" s="120">
        <v>21.08</v>
      </c>
      <c r="J50" s="107">
        <v>21.08</v>
      </c>
      <c r="K50" s="107">
        <v>0</v>
      </c>
      <c r="L50" s="107">
        <v>137.61000000000001</v>
      </c>
      <c r="M50" s="107">
        <v>137.61000000000001</v>
      </c>
      <c r="N50" s="107">
        <v>0</v>
      </c>
    </row>
    <row r="51" spans="1:14" ht="16.5" hidden="1" customHeight="1">
      <c r="A51" s="106" t="s">
        <v>205</v>
      </c>
      <c r="B51" s="107" t="s">
        <v>3605</v>
      </c>
      <c r="C51" s="108" t="s">
        <v>86</v>
      </c>
      <c r="D51" s="107" t="s">
        <v>3606</v>
      </c>
      <c r="E51" s="107" t="s">
        <v>45</v>
      </c>
      <c r="F51" s="108" t="s">
        <v>103</v>
      </c>
      <c r="G51" s="107">
        <v>34.115699999999997</v>
      </c>
      <c r="H51" s="107">
        <v>5.38</v>
      </c>
      <c r="I51" s="120">
        <v>5.38</v>
      </c>
      <c r="J51" s="107">
        <v>6.27</v>
      </c>
      <c r="K51" s="107">
        <v>16.52</v>
      </c>
      <c r="L51" s="107">
        <v>183.54</v>
      </c>
      <c r="M51" s="107">
        <v>213.91</v>
      </c>
      <c r="N51" s="107">
        <v>30.37</v>
      </c>
    </row>
    <row r="52" spans="1:14" ht="16.5" hidden="1" customHeight="1">
      <c r="A52" s="106" t="s">
        <v>208</v>
      </c>
      <c r="B52" s="107" t="s">
        <v>3607</v>
      </c>
      <c r="C52" s="108" t="s">
        <v>86</v>
      </c>
      <c r="D52" s="107" t="s">
        <v>3608</v>
      </c>
      <c r="E52" s="107" t="s">
        <v>3609</v>
      </c>
      <c r="F52" s="108" t="s">
        <v>160</v>
      </c>
      <c r="G52" s="107">
        <v>6.5279999999999996</v>
      </c>
      <c r="H52" s="107">
        <v>23.93</v>
      </c>
      <c r="I52" s="120">
        <v>23.93</v>
      </c>
      <c r="J52" s="107">
        <v>23.93</v>
      </c>
      <c r="K52" s="107">
        <v>0</v>
      </c>
      <c r="L52" s="107">
        <v>156.22</v>
      </c>
      <c r="M52" s="107">
        <v>156.22</v>
      </c>
      <c r="N52" s="107">
        <v>0</v>
      </c>
    </row>
    <row r="53" spans="1:14" ht="16.5" hidden="1" customHeight="1">
      <c r="A53" s="106" t="s">
        <v>211</v>
      </c>
      <c r="B53" s="107" t="s">
        <v>3610</v>
      </c>
      <c r="C53" s="108" t="s">
        <v>86</v>
      </c>
      <c r="D53" s="107" t="s">
        <v>731</v>
      </c>
      <c r="E53" s="107" t="s">
        <v>3611</v>
      </c>
      <c r="F53" s="108" t="s">
        <v>160</v>
      </c>
      <c r="G53" s="107">
        <v>17.303999999999998</v>
      </c>
      <c r="H53" s="107">
        <v>19.98</v>
      </c>
      <c r="I53" s="120">
        <v>19.98</v>
      </c>
      <c r="J53" s="107">
        <v>23.28</v>
      </c>
      <c r="K53" s="107">
        <v>16.52</v>
      </c>
      <c r="L53" s="107">
        <v>345.73</v>
      </c>
      <c r="M53" s="107">
        <v>402.84</v>
      </c>
      <c r="N53" s="107">
        <v>57.11</v>
      </c>
    </row>
    <row r="54" spans="1:14" ht="16.5" hidden="1" customHeight="1">
      <c r="A54" s="106" t="s">
        <v>214</v>
      </c>
      <c r="B54" s="107" t="s">
        <v>1363</v>
      </c>
      <c r="C54" s="108" t="s">
        <v>86</v>
      </c>
      <c r="D54" s="107" t="s">
        <v>731</v>
      </c>
      <c r="E54" s="107" t="s">
        <v>1364</v>
      </c>
      <c r="F54" s="108" t="s">
        <v>160</v>
      </c>
      <c r="G54" s="107">
        <v>4.21</v>
      </c>
      <c r="H54" s="107">
        <v>5.04</v>
      </c>
      <c r="I54" s="120">
        <v>5.04</v>
      </c>
      <c r="J54" s="107">
        <v>5.04</v>
      </c>
      <c r="K54" s="107">
        <v>0</v>
      </c>
      <c r="L54" s="107">
        <v>21.22</v>
      </c>
      <c r="M54" s="107">
        <v>21.22</v>
      </c>
      <c r="N54" s="107">
        <v>0</v>
      </c>
    </row>
    <row r="55" spans="1:14" ht="16.5" hidden="1" customHeight="1">
      <c r="A55" s="106" t="s">
        <v>217</v>
      </c>
      <c r="B55" s="107" t="s">
        <v>1365</v>
      </c>
      <c r="C55" s="108" t="s">
        <v>86</v>
      </c>
      <c r="D55" s="107" t="s">
        <v>731</v>
      </c>
      <c r="E55" s="107" t="s">
        <v>1366</v>
      </c>
      <c r="F55" s="108" t="s">
        <v>160</v>
      </c>
      <c r="G55" s="107">
        <v>1</v>
      </c>
      <c r="H55" s="107">
        <v>5.09</v>
      </c>
      <c r="I55" s="120">
        <v>5.09</v>
      </c>
      <c r="J55" s="107">
        <v>5.09</v>
      </c>
      <c r="K55" s="107">
        <v>0</v>
      </c>
      <c r="L55" s="107">
        <v>5.09</v>
      </c>
      <c r="M55" s="107">
        <v>5.09</v>
      </c>
      <c r="N55" s="107">
        <v>0</v>
      </c>
    </row>
    <row r="56" spans="1:14" ht="16.5" hidden="1" customHeight="1">
      <c r="A56" s="106" t="s">
        <v>218</v>
      </c>
      <c r="B56" s="107" t="s">
        <v>1371</v>
      </c>
      <c r="C56" s="108" t="s">
        <v>86</v>
      </c>
      <c r="D56" s="107" t="s">
        <v>158</v>
      </c>
      <c r="E56" s="107" t="s">
        <v>1193</v>
      </c>
      <c r="F56" s="108" t="s">
        <v>160</v>
      </c>
      <c r="G56" s="107">
        <v>0.40799999999999997</v>
      </c>
      <c r="H56" s="107">
        <v>5.82</v>
      </c>
      <c r="I56" s="120">
        <v>5.82</v>
      </c>
      <c r="J56" s="107">
        <v>6.577</v>
      </c>
      <c r="K56" s="107">
        <v>13</v>
      </c>
      <c r="L56" s="107">
        <v>2.37</v>
      </c>
      <c r="M56" s="107">
        <v>2.68</v>
      </c>
      <c r="N56" s="107">
        <v>0.31</v>
      </c>
    </row>
    <row r="57" spans="1:14" ht="16.5" hidden="1" customHeight="1">
      <c r="A57" s="106" t="s">
        <v>221</v>
      </c>
      <c r="B57" s="107" t="s">
        <v>3612</v>
      </c>
      <c r="C57" s="108" t="s">
        <v>86</v>
      </c>
      <c r="D57" s="107" t="s">
        <v>158</v>
      </c>
      <c r="E57" s="107" t="s">
        <v>1848</v>
      </c>
      <c r="F57" s="108" t="s">
        <v>160</v>
      </c>
      <c r="G57" s="107">
        <v>4</v>
      </c>
      <c r="H57" s="107">
        <v>8.41</v>
      </c>
      <c r="I57" s="120">
        <v>8.41</v>
      </c>
      <c r="J57" s="107">
        <v>9.8000000000000007</v>
      </c>
      <c r="K57" s="107">
        <v>16.52</v>
      </c>
      <c r="L57" s="107">
        <v>33.64</v>
      </c>
      <c r="M57" s="107">
        <v>39.200000000000003</v>
      </c>
      <c r="N57" s="107">
        <v>5.56</v>
      </c>
    </row>
    <row r="58" spans="1:14" ht="16.5" hidden="1" customHeight="1">
      <c r="A58" s="106" t="s">
        <v>224</v>
      </c>
      <c r="B58" s="107" t="s">
        <v>733</v>
      </c>
      <c r="C58" s="108" t="s">
        <v>86</v>
      </c>
      <c r="D58" s="107" t="s">
        <v>158</v>
      </c>
      <c r="E58" s="107" t="s">
        <v>734</v>
      </c>
      <c r="F58" s="108" t="s">
        <v>160</v>
      </c>
      <c r="G58" s="107">
        <v>95.528300000000002</v>
      </c>
      <c r="H58" s="107">
        <v>4.54</v>
      </c>
      <c r="I58" s="120">
        <v>4.54</v>
      </c>
      <c r="J58" s="107">
        <v>5.13</v>
      </c>
      <c r="K58" s="107">
        <v>13</v>
      </c>
      <c r="L58" s="107">
        <v>433.7</v>
      </c>
      <c r="M58" s="107">
        <v>490.06</v>
      </c>
      <c r="N58" s="107">
        <v>56.36</v>
      </c>
    </row>
    <row r="59" spans="1:14" ht="16.5" hidden="1" customHeight="1">
      <c r="A59" s="106" t="s">
        <v>227</v>
      </c>
      <c r="B59" s="107" t="s">
        <v>3613</v>
      </c>
      <c r="C59" s="108" t="s">
        <v>86</v>
      </c>
      <c r="D59" s="107" t="s">
        <v>1376</v>
      </c>
      <c r="E59" s="107" t="s">
        <v>3614</v>
      </c>
      <c r="F59" s="108" t="s">
        <v>160</v>
      </c>
      <c r="G59" s="107">
        <v>1.236</v>
      </c>
      <c r="H59" s="107">
        <v>11.33</v>
      </c>
      <c r="I59" s="120">
        <v>11.33</v>
      </c>
      <c r="J59" s="107">
        <v>11.33</v>
      </c>
      <c r="K59" s="107">
        <v>0</v>
      </c>
      <c r="L59" s="107">
        <v>14</v>
      </c>
      <c r="M59" s="107">
        <v>14</v>
      </c>
      <c r="N59" s="107">
        <v>0</v>
      </c>
    </row>
    <row r="60" spans="1:14" ht="16.5" hidden="1" customHeight="1">
      <c r="A60" s="106" t="s">
        <v>232</v>
      </c>
      <c r="B60" s="107" t="s">
        <v>3615</v>
      </c>
      <c r="C60" s="108" t="s">
        <v>86</v>
      </c>
      <c r="D60" s="107" t="s">
        <v>1376</v>
      </c>
      <c r="E60" s="107" t="s">
        <v>3616</v>
      </c>
      <c r="F60" s="108" t="s">
        <v>160</v>
      </c>
      <c r="G60" s="107">
        <v>0.69599999999999995</v>
      </c>
      <c r="H60" s="107">
        <v>101.96</v>
      </c>
      <c r="I60" s="120">
        <v>101.96</v>
      </c>
      <c r="J60" s="107">
        <v>101.96</v>
      </c>
      <c r="K60" s="107">
        <v>0</v>
      </c>
      <c r="L60" s="107">
        <v>70.959999999999994</v>
      </c>
      <c r="M60" s="107">
        <v>70.959999999999994</v>
      </c>
      <c r="N60" s="107">
        <v>0</v>
      </c>
    </row>
    <row r="61" spans="1:14" ht="16.5" hidden="1" customHeight="1">
      <c r="A61" s="106" t="s">
        <v>236</v>
      </c>
      <c r="B61" s="107" t="s">
        <v>3617</v>
      </c>
      <c r="C61" s="108" t="s">
        <v>86</v>
      </c>
      <c r="D61" s="107" t="s">
        <v>1875</v>
      </c>
      <c r="E61" s="107" t="s">
        <v>3618</v>
      </c>
      <c r="F61" s="108" t="s">
        <v>708</v>
      </c>
      <c r="G61" s="107">
        <v>10.62</v>
      </c>
      <c r="H61" s="107">
        <v>1.75</v>
      </c>
      <c r="I61" s="120">
        <v>1.75</v>
      </c>
      <c r="J61" s="107">
        <v>1.75</v>
      </c>
      <c r="K61" s="107">
        <v>0</v>
      </c>
      <c r="L61" s="107">
        <v>18.59</v>
      </c>
      <c r="M61" s="107">
        <v>18.59</v>
      </c>
      <c r="N61" s="107">
        <v>0</v>
      </c>
    </row>
    <row r="62" spans="1:14" ht="16.5" hidden="1" customHeight="1">
      <c r="A62" s="106" t="s">
        <v>239</v>
      </c>
      <c r="B62" s="107" t="s">
        <v>741</v>
      </c>
      <c r="C62" s="108" t="s">
        <v>86</v>
      </c>
      <c r="D62" s="107" t="s">
        <v>169</v>
      </c>
      <c r="E62" s="107" t="s">
        <v>98</v>
      </c>
      <c r="F62" s="108" t="s">
        <v>103</v>
      </c>
      <c r="G62" s="107">
        <v>4.5526</v>
      </c>
      <c r="H62" s="107">
        <v>5.36</v>
      </c>
      <c r="I62" s="120">
        <v>5.36</v>
      </c>
      <c r="J62" s="107">
        <v>6.25</v>
      </c>
      <c r="K62" s="107">
        <v>16.52</v>
      </c>
      <c r="L62" s="107">
        <v>24.4</v>
      </c>
      <c r="M62" s="107">
        <v>28.45</v>
      </c>
      <c r="N62" s="107">
        <v>4.05</v>
      </c>
    </row>
    <row r="63" spans="1:14" ht="16.5" hidden="1" customHeight="1">
      <c r="A63" s="106" t="s">
        <v>240</v>
      </c>
      <c r="B63" s="107" t="s">
        <v>168</v>
      </c>
      <c r="C63" s="108" t="s">
        <v>86</v>
      </c>
      <c r="D63" s="107" t="s">
        <v>169</v>
      </c>
      <c r="E63" s="107" t="s">
        <v>170</v>
      </c>
      <c r="F63" s="108" t="s">
        <v>103</v>
      </c>
      <c r="G63" s="107">
        <v>528.65539999999999</v>
      </c>
      <c r="H63" s="107">
        <v>3.54</v>
      </c>
      <c r="I63" s="120">
        <v>3.54</v>
      </c>
      <c r="J63" s="107">
        <v>4.12</v>
      </c>
      <c r="K63" s="107">
        <v>16.52</v>
      </c>
      <c r="L63" s="107">
        <v>1871.44</v>
      </c>
      <c r="M63" s="107">
        <v>2178.06</v>
      </c>
      <c r="N63" s="107">
        <v>306.62</v>
      </c>
    </row>
    <row r="64" spans="1:14" ht="16.5" hidden="1" customHeight="1">
      <c r="A64" s="106" t="s">
        <v>241</v>
      </c>
      <c r="B64" s="107" t="s">
        <v>3619</v>
      </c>
      <c r="C64" s="108" t="s">
        <v>86</v>
      </c>
      <c r="D64" s="107" t="s">
        <v>1827</v>
      </c>
      <c r="E64" s="107" t="s">
        <v>3620</v>
      </c>
      <c r="F64" s="108" t="s">
        <v>160</v>
      </c>
      <c r="G64" s="107">
        <v>29.652000000000001</v>
      </c>
      <c r="H64" s="107">
        <v>18.670000000000002</v>
      </c>
      <c r="I64" s="120">
        <v>18.670000000000002</v>
      </c>
      <c r="J64" s="107">
        <v>21.76</v>
      </c>
      <c r="K64" s="107">
        <v>16.52</v>
      </c>
      <c r="L64" s="107">
        <v>553.6</v>
      </c>
      <c r="M64" s="107">
        <v>645.23</v>
      </c>
      <c r="N64" s="107">
        <v>91.63</v>
      </c>
    </row>
    <row r="65" spans="1:14" ht="16.5" hidden="1" customHeight="1">
      <c r="A65" s="106" t="s">
        <v>244</v>
      </c>
      <c r="B65" s="107" t="s">
        <v>1869</v>
      </c>
      <c r="C65" s="108" t="s">
        <v>86</v>
      </c>
      <c r="D65" s="107" t="s">
        <v>1870</v>
      </c>
      <c r="E65" s="107" t="s">
        <v>1390</v>
      </c>
      <c r="F65" s="108" t="s">
        <v>1391</v>
      </c>
      <c r="G65" s="107">
        <v>0.67900000000000005</v>
      </c>
      <c r="H65" s="107">
        <v>4.2699999999999996</v>
      </c>
      <c r="I65" s="120">
        <v>4.2699999999999996</v>
      </c>
      <c r="J65" s="107">
        <v>4.9800000000000004</v>
      </c>
      <c r="K65" s="107">
        <v>16.52</v>
      </c>
      <c r="L65" s="107">
        <v>2.9</v>
      </c>
      <c r="M65" s="107">
        <v>3.38</v>
      </c>
      <c r="N65" s="107">
        <v>0.48</v>
      </c>
    </row>
    <row r="66" spans="1:14" ht="16.5" hidden="1" customHeight="1">
      <c r="A66" s="106" t="s">
        <v>245</v>
      </c>
      <c r="B66" s="107" t="s">
        <v>1873</v>
      </c>
      <c r="C66" s="108" t="s">
        <v>86</v>
      </c>
      <c r="D66" s="107" t="s">
        <v>1870</v>
      </c>
      <c r="E66" s="107" t="s">
        <v>1393</v>
      </c>
      <c r="F66" s="108" t="s">
        <v>1391</v>
      </c>
      <c r="G66" s="107">
        <v>75.497</v>
      </c>
      <c r="H66" s="107">
        <v>11.97</v>
      </c>
      <c r="I66" s="120">
        <v>11.97</v>
      </c>
      <c r="J66" s="107">
        <v>13.95</v>
      </c>
      <c r="K66" s="107">
        <v>16.52</v>
      </c>
      <c r="L66" s="107">
        <v>903.7</v>
      </c>
      <c r="M66" s="107">
        <v>1053.18</v>
      </c>
      <c r="N66" s="107">
        <v>149.47999999999999</v>
      </c>
    </row>
    <row r="67" spans="1:14" ht="16.5" hidden="1" customHeight="1">
      <c r="A67" s="106" t="s">
        <v>248</v>
      </c>
      <c r="B67" s="107" t="s">
        <v>755</v>
      </c>
      <c r="C67" s="108" t="s">
        <v>86</v>
      </c>
      <c r="D67" s="107" t="s">
        <v>756</v>
      </c>
      <c r="E67" s="107" t="s">
        <v>45</v>
      </c>
      <c r="F67" s="108" t="s">
        <v>754</v>
      </c>
      <c r="G67" s="107">
        <v>170.39</v>
      </c>
      <c r="H67" s="107">
        <v>0.77</v>
      </c>
      <c r="I67" s="120">
        <v>0.77</v>
      </c>
      <c r="J67" s="107">
        <v>0.9</v>
      </c>
      <c r="K67" s="107">
        <v>16.52</v>
      </c>
      <c r="L67" s="107">
        <v>131.19999999999999</v>
      </c>
      <c r="M67" s="107">
        <v>153.35</v>
      </c>
      <c r="N67" s="107">
        <v>22.15</v>
      </c>
    </row>
    <row r="68" spans="1:14" ht="16.5" hidden="1" customHeight="1">
      <c r="A68" s="106" t="s">
        <v>251</v>
      </c>
      <c r="B68" s="107" t="s">
        <v>1394</v>
      </c>
      <c r="C68" s="108" t="s">
        <v>86</v>
      </c>
      <c r="D68" s="107" t="s">
        <v>1395</v>
      </c>
      <c r="E68" s="107" t="s">
        <v>1396</v>
      </c>
      <c r="F68" s="108" t="s">
        <v>754</v>
      </c>
      <c r="G68" s="107">
        <v>0.2</v>
      </c>
      <c r="H68" s="107">
        <v>0.94</v>
      </c>
      <c r="I68" s="120">
        <v>0.94</v>
      </c>
      <c r="J68" s="107">
        <v>0.94</v>
      </c>
      <c r="K68" s="107">
        <v>0</v>
      </c>
      <c r="L68" s="107">
        <v>0.19</v>
      </c>
      <c r="M68" s="107">
        <v>0.19</v>
      </c>
      <c r="N68" s="107">
        <v>0</v>
      </c>
    </row>
    <row r="69" spans="1:14" ht="16.5" hidden="1" customHeight="1">
      <c r="A69" s="111" t="s">
        <v>254</v>
      </c>
      <c r="B69" s="118" t="s">
        <v>1394</v>
      </c>
      <c r="C69" s="119" t="s">
        <v>86</v>
      </c>
      <c r="D69" s="118" t="s">
        <v>1395</v>
      </c>
      <c r="E69" s="118" t="s">
        <v>1396</v>
      </c>
      <c r="F69" s="119" t="s">
        <v>754</v>
      </c>
      <c r="G69" s="118">
        <v>1</v>
      </c>
      <c r="H69" s="118">
        <v>0.94</v>
      </c>
      <c r="I69" s="124">
        <v>0.94</v>
      </c>
      <c r="J69" s="118">
        <v>0.94</v>
      </c>
      <c r="K69" s="118">
        <v>0</v>
      </c>
      <c r="L69" s="118">
        <v>0.94</v>
      </c>
      <c r="M69" s="118">
        <v>0.94</v>
      </c>
      <c r="N69" s="118">
        <v>0</v>
      </c>
    </row>
    <row r="70" spans="1:14" ht="16.5" hidden="1" customHeight="1">
      <c r="A70" s="111" t="s">
        <v>257</v>
      </c>
      <c r="B70" s="118" t="s">
        <v>1394</v>
      </c>
      <c r="C70" s="119" t="s">
        <v>86</v>
      </c>
      <c r="D70" s="118" t="s">
        <v>1395</v>
      </c>
      <c r="E70" s="118" t="s">
        <v>1396</v>
      </c>
      <c r="F70" s="119" t="s">
        <v>754</v>
      </c>
      <c r="G70" s="118">
        <v>7</v>
      </c>
      <c r="H70" s="118">
        <v>0.94</v>
      </c>
      <c r="I70" s="124">
        <v>0.94</v>
      </c>
      <c r="J70" s="118">
        <v>1.095</v>
      </c>
      <c r="K70" s="118">
        <v>16.52</v>
      </c>
      <c r="L70" s="118">
        <v>6.58</v>
      </c>
      <c r="M70" s="118">
        <v>7.67</v>
      </c>
      <c r="N70" s="118">
        <v>1.0900000000000001</v>
      </c>
    </row>
    <row r="71" spans="1:14" ht="16.5" hidden="1" customHeight="1">
      <c r="A71" s="111" t="s">
        <v>260</v>
      </c>
      <c r="B71" s="118" t="s">
        <v>176</v>
      </c>
      <c r="C71" s="119" t="s">
        <v>86</v>
      </c>
      <c r="D71" s="118" t="s">
        <v>177</v>
      </c>
      <c r="E71" s="118" t="s">
        <v>98</v>
      </c>
      <c r="F71" s="119" t="s">
        <v>103</v>
      </c>
      <c r="G71" s="118">
        <v>355.19470000000001</v>
      </c>
      <c r="H71" s="118">
        <v>6.01</v>
      </c>
      <c r="I71" s="124">
        <v>6.01</v>
      </c>
      <c r="J71" s="118">
        <v>7</v>
      </c>
      <c r="K71" s="118">
        <v>16.52</v>
      </c>
      <c r="L71" s="118">
        <v>2134.7199999999998</v>
      </c>
      <c r="M71" s="118">
        <v>2486.36</v>
      </c>
      <c r="N71" s="118">
        <v>351.64</v>
      </c>
    </row>
    <row r="72" spans="1:14" ht="16.5" hidden="1" customHeight="1">
      <c r="A72" s="111" t="s">
        <v>263</v>
      </c>
      <c r="B72" s="118" t="s">
        <v>176</v>
      </c>
      <c r="C72" s="119" t="s">
        <v>86</v>
      </c>
      <c r="D72" s="118" t="s">
        <v>177</v>
      </c>
      <c r="E72" s="118" t="s">
        <v>98</v>
      </c>
      <c r="F72" s="119" t="s">
        <v>103</v>
      </c>
      <c r="G72" s="118">
        <v>78.4285</v>
      </c>
      <c r="H72" s="118">
        <v>6.01</v>
      </c>
      <c r="I72" s="124">
        <v>6.01</v>
      </c>
      <c r="J72" s="118">
        <v>6.01</v>
      </c>
      <c r="K72" s="118">
        <v>0</v>
      </c>
      <c r="L72" s="118">
        <v>471.36</v>
      </c>
      <c r="M72" s="118">
        <v>471.36</v>
      </c>
      <c r="N72" s="118">
        <v>0</v>
      </c>
    </row>
    <row r="73" spans="1:14" ht="16.5" hidden="1" customHeight="1">
      <c r="A73" s="111" t="s">
        <v>266</v>
      </c>
      <c r="B73" s="118" t="s">
        <v>176</v>
      </c>
      <c r="C73" s="119" t="s">
        <v>86</v>
      </c>
      <c r="D73" s="118" t="s">
        <v>177</v>
      </c>
      <c r="E73" s="118" t="s">
        <v>98</v>
      </c>
      <c r="F73" s="119" t="s">
        <v>103</v>
      </c>
      <c r="G73" s="118">
        <v>8.8000000000000007</v>
      </c>
      <c r="H73" s="118">
        <v>6.01</v>
      </c>
      <c r="I73" s="124">
        <v>6.01</v>
      </c>
      <c r="J73" s="118">
        <v>7.0030000000000001</v>
      </c>
      <c r="K73" s="118">
        <v>16.52</v>
      </c>
      <c r="L73" s="118">
        <v>52.89</v>
      </c>
      <c r="M73" s="118">
        <v>61.63</v>
      </c>
      <c r="N73" s="118">
        <v>8.74</v>
      </c>
    </row>
    <row r="74" spans="1:14" ht="16.5" hidden="1" customHeight="1">
      <c r="A74" s="106" t="s">
        <v>270</v>
      </c>
      <c r="B74" s="107" t="s">
        <v>1877</v>
      </c>
      <c r="C74" s="108" t="s">
        <v>86</v>
      </c>
      <c r="D74" s="107" t="s">
        <v>177</v>
      </c>
      <c r="E74" s="107" t="s">
        <v>1878</v>
      </c>
      <c r="F74" s="108" t="s">
        <v>103</v>
      </c>
      <c r="G74" s="107">
        <v>97.971999999999994</v>
      </c>
      <c r="H74" s="107">
        <v>5.96</v>
      </c>
      <c r="I74" s="120">
        <v>5.96</v>
      </c>
      <c r="J74" s="107">
        <v>6.9450000000000003</v>
      </c>
      <c r="K74" s="107">
        <v>16.52</v>
      </c>
      <c r="L74" s="107">
        <v>583.91</v>
      </c>
      <c r="M74" s="107">
        <v>680.42</v>
      </c>
      <c r="N74" s="107">
        <v>96.51</v>
      </c>
    </row>
    <row r="75" spans="1:14" ht="16.5" hidden="1" customHeight="1">
      <c r="A75" s="106" t="s">
        <v>271</v>
      </c>
      <c r="B75" s="107" t="s">
        <v>1397</v>
      </c>
      <c r="C75" s="108" t="s">
        <v>86</v>
      </c>
      <c r="D75" s="107" t="s">
        <v>1398</v>
      </c>
      <c r="E75" s="107" t="s">
        <v>98</v>
      </c>
      <c r="F75" s="108" t="s">
        <v>103</v>
      </c>
      <c r="G75" s="107">
        <v>0.02</v>
      </c>
      <c r="H75" s="107">
        <v>7.69</v>
      </c>
      <c r="I75" s="120">
        <v>7.69</v>
      </c>
      <c r="J75" s="107">
        <v>7.69</v>
      </c>
      <c r="K75" s="107">
        <v>0</v>
      </c>
      <c r="L75" s="107">
        <v>0.15</v>
      </c>
      <c r="M75" s="107">
        <v>0.15</v>
      </c>
      <c r="N75" s="107">
        <v>0</v>
      </c>
    </row>
    <row r="76" spans="1:14" ht="16.5" hidden="1" customHeight="1">
      <c r="A76" s="106" t="s">
        <v>274</v>
      </c>
      <c r="B76" s="107" t="s">
        <v>1397</v>
      </c>
      <c r="C76" s="108" t="s">
        <v>86</v>
      </c>
      <c r="D76" s="107" t="s">
        <v>1398</v>
      </c>
      <c r="E76" s="107" t="s">
        <v>98</v>
      </c>
      <c r="F76" s="108" t="s">
        <v>103</v>
      </c>
      <c r="G76" s="107">
        <v>0.8</v>
      </c>
      <c r="H76" s="107">
        <v>7.69</v>
      </c>
      <c r="I76" s="120">
        <v>7.69</v>
      </c>
      <c r="J76" s="107">
        <v>7.69</v>
      </c>
      <c r="K76" s="107">
        <v>0</v>
      </c>
      <c r="L76" s="107">
        <v>6.15</v>
      </c>
      <c r="M76" s="107">
        <v>6.15</v>
      </c>
      <c r="N76" s="107">
        <v>0</v>
      </c>
    </row>
    <row r="77" spans="1:14" ht="16.5" hidden="1" customHeight="1">
      <c r="A77" s="106" t="s">
        <v>275</v>
      </c>
      <c r="B77" s="107" t="s">
        <v>757</v>
      </c>
      <c r="C77" s="108" t="s">
        <v>86</v>
      </c>
      <c r="D77" s="107" t="s">
        <v>758</v>
      </c>
      <c r="E77" s="107" t="s">
        <v>45</v>
      </c>
      <c r="F77" s="108" t="s">
        <v>103</v>
      </c>
      <c r="G77" s="107">
        <v>6.37</v>
      </c>
      <c r="H77" s="107">
        <v>25.32</v>
      </c>
      <c r="I77" s="120">
        <v>25.32</v>
      </c>
      <c r="J77" s="107">
        <v>29.5</v>
      </c>
      <c r="K77" s="107">
        <v>16.52</v>
      </c>
      <c r="L77" s="107">
        <v>161.29</v>
      </c>
      <c r="M77" s="107">
        <v>187.92</v>
      </c>
      <c r="N77" s="107">
        <v>26.63</v>
      </c>
    </row>
    <row r="78" spans="1:14" ht="16.5" hidden="1" customHeight="1">
      <c r="A78" s="106" t="s">
        <v>278</v>
      </c>
      <c r="B78" s="107" t="s">
        <v>1399</v>
      </c>
      <c r="C78" s="108" t="s">
        <v>86</v>
      </c>
      <c r="D78" s="107" t="s">
        <v>1400</v>
      </c>
      <c r="E78" s="107" t="s">
        <v>45</v>
      </c>
      <c r="F78" s="108" t="s">
        <v>103</v>
      </c>
      <c r="G78" s="107">
        <v>0.1124</v>
      </c>
      <c r="H78" s="107">
        <v>47.01</v>
      </c>
      <c r="I78" s="120">
        <v>47.01</v>
      </c>
      <c r="J78" s="107">
        <v>47.01</v>
      </c>
      <c r="K78" s="107">
        <v>0</v>
      </c>
      <c r="L78" s="107">
        <v>5.28</v>
      </c>
      <c r="M78" s="107">
        <v>5.28</v>
      </c>
      <c r="N78" s="107">
        <v>0</v>
      </c>
    </row>
    <row r="79" spans="1:14" ht="16.5" hidden="1" customHeight="1">
      <c r="A79" s="106" t="s">
        <v>279</v>
      </c>
      <c r="B79" s="107" t="s">
        <v>1399</v>
      </c>
      <c r="C79" s="108" t="s">
        <v>86</v>
      </c>
      <c r="D79" s="107" t="s">
        <v>1400</v>
      </c>
      <c r="E79" s="107" t="s">
        <v>45</v>
      </c>
      <c r="F79" s="108" t="s">
        <v>103</v>
      </c>
      <c r="G79" s="107">
        <v>0.14399999999999999</v>
      </c>
      <c r="H79" s="107">
        <v>47.01</v>
      </c>
      <c r="I79" s="120">
        <v>47.01</v>
      </c>
      <c r="J79" s="107">
        <v>47.01</v>
      </c>
      <c r="K79" s="107">
        <v>0</v>
      </c>
      <c r="L79" s="107">
        <v>6.77</v>
      </c>
      <c r="M79" s="107">
        <v>6.77</v>
      </c>
      <c r="N79" s="107">
        <v>0</v>
      </c>
    </row>
    <row r="80" spans="1:14" ht="16.5" hidden="1" customHeight="1">
      <c r="A80" s="106" t="s">
        <v>282</v>
      </c>
      <c r="B80" s="107" t="s">
        <v>1401</v>
      </c>
      <c r="C80" s="108" t="s">
        <v>86</v>
      </c>
      <c r="D80" s="107" t="s">
        <v>1402</v>
      </c>
      <c r="E80" s="107" t="s">
        <v>45</v>
      </c>
      <c r="F80" s="108" t="s">
        <v>103</v>
      </c>
      <c r="G80" s="107">
        <v>1.3248</v>
      </c>
      <c r="H80" s="107">
        <v>52.47</v>
      </c>
      <c r="I80" s="120">
        <v>52.47</v>
      </c>
      <c r="J80" s="107">
        <v>52.47</v>
      </c>
      <c r="K80" s="107">
        <v>0</v>
      </c>
      <c r="L80" s="107">
        <v>69.510000000000005</v>
      </c>
      <c r="M80" s="107">
        <v>69.510000000000005</v>
      </c>
      <c r="N80" s="107">
        <v>0</v>
      </c>
    </row>
    <row r="81" spans="1:14" ht="16.5" hidden="1" customHeight="1">
      <c r="A81" s="106" t="s">
        <v>285</v>
      </c>
      <c r="B81" s="107" t="s">
        <v>1406</v>
      </c>
      <c r="C81" s="108" t="s">
        <v>86</v>
      </c>
      <c r="D81" s="107" t="s">
        <v>1404</v>
      </c>
      <c r="E81" s="107" t="s">
        <v>27</v>
      </c>
      <c r="F81" s="108" t="s">
        <v>142</v>
      </c>
      <c r="G81" s="107">
        <v>2.4E-2</v>
      </c>
      <c r="H81" s="107">
        <v>8.5500000000000007</v>
      </c>
      <c r="I81" s="120">
        <v>8.5500000000000007</v>
      </c>
      <c r="J81" s="107">
        <v>8.5500000000000007</v>
      </c>
      <c r="K81" s="107">
        <v>0</v>
      </c>
      <c r="L81" s="107">
        <v>0.21</v>
      </c>
      <c r="M81" s="107">
        <v>0.21</v>
      </c>
      <c r="N81" s="107">
        <v>0</v>
      </c>
    </row>
    <row r="82" spans="1:14" ht="16.5" hidden="1" customHeight="1">
      <c r="A82" s="106" t="s">
        <v>286</v>
      </c>
      <c r="B82" s="107" t="s">
        <v>1409</v>
      </c>
      <c r="C82" s="108" t="s">
        <v>86</v>
      </c>
      <c r="D82" s="107" t="s">
        <v>1410</v>
      </c>
      <c r="E82" s="107" t="s">
        <v>45</v>
      </c>
      <c r="F82" s="108" t="s">
        <v>1411</v>
      </c>
      <c r="G82" s="107">
        <v>50.160699999999999</v>
      </c>
      <c r="H82" s="107">
        <v>0.43</v>
      </c>
      <c r="I82" s="120">
        <v>0.43</v>
      </c>
      <c r="J82" s="107">
        <v>0.43</v>
      </c>
      <c r="K82" s="107">
        <v>0</v>
      </c>
      <c r="L82" s="107">
        <v>21.57</v>
      </c>
      <c r="M82" s="107">
        <v>21.57</v>
      </c>
      <c r="N82" s="107">
        <v>0</v>
      </c>
    </row>
    <row r="83" spans="1:14" ht="16.5" hidden="1" customHeight="1">
      <c r="A83" s="106" t="s">
        <v>289</v>
      </c>
      <c r="B83" s="107" t="s">
        <v>1415</v>
      </c>
      <c r="C83" s="108" t="s">
        <v>86</v>
      </c>
      <c r="D83" s="107" t="s">
        <v>760</v>
      </c>
      <c r="E83" s="107" t="s">
        <v>1405</v>
      </c>
      <c r="F83" s="108" t="s">
        <v>142</v>
      </c>
      <c r="G83" s="107">
        <v>2.9329000000000001</v>
      </c>
      <c r="H83" s="107">
        <v>4.57</v>
      </c>
      <c r="I83" s="120">
        <v>4.57</v>
      </c>
      <c r="J83" s="107">
        <v>4.57</v>
      </c>
      <c r="K83" s="107">
        <v>0</v>
      </c>
      <c r="L83" s="107">
        <v>13.4</v>
      </c>
      <c r="M83" s="107">
        <v>13.4</v>
      </c>
      <c r="N83" s="107">
        <v>0</v>
      </c>
    </row>
    <row r="84" spans="1:14" ht="16.5" hidden="1" customHeight="1">
      <c r="A84" s="106" t="s">
        <v>292</v>
      </c>
      <c r="B84" s="107" t="s">
        <v>3621</v>
      </c>
      <c r="C84" s="108" t="s">
        <v>86</v>
      </c>
      <c r="D84" s="107" t="s">
        <v>3622</v>
      </c>
      <c r="E84" s="107" t="s">
        <v>45</v>
      </c>
      <c r="F84" s="108" t="s">
        <v>142</v>
      </c>
      <c r="G84" s="107">
        <v>1</v>
      </c>
      <c r="H84" s="107">
        <v>9.5</v>
      </c>
      <c r="I84" s="120">
        <v>9.5</v>
      </c>
      <c r="J84" s="107">
        <v>11.07</v>
      </c>
      <c r="K84" s="107">
        <v>16.52</v>
      </c>
      <c r="L84" s="107">
        <v>9.5</v>
      </c>
      <c r="M84" s="107">
        <v>11.07</v>
      </c>
      <c r="N84" s="107">
        <v>1.57</v>
      </c>
    </row>
    <row r="85" spans="1:14" ht="16.5" hidden="1" customHeight="1">
      <c r="A85" s="106" t="s">
        <v>293</v>
      </c>
      <c r="B85" s="107" t="s">
        <v>194</v>
      </c>
      <c r="C85" s="108" t="s">
        <v>86</v>
      </c>
      <c r="D85" s="107" t="s">
        <v>195</v>
      </c>
      <c r="E85" s="107" t="s">
        <v>98</v>
      </c>
      <c r="F85" s="108" t="s">
        <v>103</v>
      </c>
      <c r="G85" s="107">
        <v>2881.3049999999998</v>
      </c>
      <c r="H85" s="107">
        <v>4.84</v>
      </c>
      <c r="I85" s="120">
        <v>4.84</v>
      </c>
      <c r="J85" s="107">
        <v>5.64</v>
      </c>
      <c r="K85" s="107">
        <v>16.52</v>
      </c>
      <c r="L85" s="107">
        <v>13945.52</v>
      </c>
      <c r="M85" s="107">
        <v>16250.56</v>
      </c>
      <c r="N85" s="107">
        <v>2305.04</v>
      </c>
    </row>
    <row r="86" spans="1:14" ht="16.5" hidden="1" customHeight="1">
      <c r="A86" s="106" t="s">
        <v>296</v>
      </c>
      <c r="B86" s="107" t="s">
        <v>3623</v>
      </c>
      <c r="C86" s="108" t="s">
        <v>86</v>
      </c>
      <c r="D86" s="107" t="s">
        <v>3624</v>
      </c>
      <c r="E86" s="107" t="s">
        <v>3625</v>
      </c>
      <c r="F86" s="108" t="s">
        <v>3626</v>
      </c>
      <c r="G86" s="107">
        <v>0.20599999999999999</v>
      </c>
      <c r="H86" s="107">
        <v>666.67</v>
      </c>
      <c r="I86" s="120">
        <v>666.67</v>
      </c>
      <c r="J86" s="107">
        <v>776.8</v>
      </c>
      <c r="K86" s="107">
        <v>16.52</v>
      </c>
      <c r="L86" s="107">
        <v>137.33000000000001</v>
      </c>
      <c r="M86" s="107">
        <v>160.02000000000001</v>
      </c>
      <c r="N86" s="107">
        <v>22.69</v>
      </c>
    </row>
    <row r="87" spans="1:14" ht="16.5" hidden="1" customHeight="1">
      <c r="A87" s="106" t="s">
        <v>300</v>
      </c>
      <c r="B87" s="107" t="s">
        <v>3627</v>
      </c>
      <c r="C87" s="108" t="s">
        <v>86</v>
      </c>
      <c r="D87" s="107" t="s">
        <v>3628</v>
      </c>
      <c r="E87" s="107" t="s">
        <v>45</v>
      </c>
      <c r="F87" s="108" t="s">
        <v>142</v>
      </c>
      <c r="G87" s="107">
        <v>1</v>
      </c>
      <c r="H87" s="107">
        <v>220</v>
      </c>
      <c r="I87" s="120">
        <v>220</v>
      </c>
      <c r="J87" s="107">
        <v>256.33999999999997</v>
      </c>
      <c r="K87" s="107">
        <v>16.52</v>
      </c>
      <c r="L87" s="107">
        <v>220</v>
      </c>
      <c r="M87" s="107">
        <v>256.33999999999997</v>
      </c>
      <c r="N87" s="107">
        <v>36.340000000000003</v>
      </c>
    </row>
    <row r="88" spans="1:14" ht="16.5" hidden="1" customHeight="1">
      <c r="A88" s="106" t="s">
        <v>303</v>
      </c>
      <c r="B88" s="107" t="s">
        <v>1900</v>
      </c>
      <c r="C88" s="108" t="s">
        <v>86</v>
      </c>
      <c r="D88" s="107" t="s">
        <v>1395</v>
      </c>
      <c r="E88" s="107" t="s">
        <v>1901</v>
      </c>
      <c r="F88" s="108" t="s">
        <v>754</v>
      </c>
      <c r="G88" s="107">
        <v>10</v>
      </c>
      <c r="H88" s="107">
        <v>0.88</v>
      </c>
      <c r="I88" s="120">
        <v>0.88</v>
      </c>
      <c r="J88" s="107">
        <v>1.03</v>
      </c>
      <c r="K88" s="107">
        <v>16.52</v>
      </c>
      <c r="L88" s="107">
        <v>8.8000000000000007</v>
      </c>
      <c r="M88" s="107">
        <v>10.3</v>
      </c>
      <c r="N88" s="107">
        <v>1.5</v>
      </c>
    </row>
    <row r="89" spans="1:14" ht="16.5" hidden="1" customHeight="1">
      <c r="A89" s="106" t="s">
        <v>304</v>
      </c>
      <c r="B89" s="107" t="s">
        <v>1902</v>
      </c>
      <c r="C89" s="108" t="s">
        <v>86</v>
      </c>
      <c r="D89" s="107" t="s">
        <v>177</v>
      </c>
      <c r="E89" s="107" t="s">
        <v>1681</v>
      </c>
      <c r="F89" s="108" t="s">
        <v>103</v>
      </c>
      <c r="G89" s="107">
        <v>48.8</v>
      </c>
      <c r="H89" s="107">
        <v>4.21</v>
      </c>
      <c r="I89" s="120">
        <v>4.21</v>
      </c>
      <c r="J89" s="107">
        <v>4.9000000000000004</v>
      </c>
      <c r="K89" s="107">
        <v>16.52</v>
      </c>
      <c r="L89" s="107">
        <v>205.45</v>
      </c>
      <c r="M89" s="107">
        <v>239.12</v>
      </c>
      <c r="N89" s="107">
        <v>33.67</v>
      </c>
    </row>
    <row r="90" spans="1:14" ht="16.5" hidden="1" customHeight="1">
      <c r="A90" s="106" t="s">
        <v>307</v>
      </c>
      <c r="B90" s="107" t="s">
        <v>1903</v>
      </c>
      <c r="C90" s="108" t="s">
        <v>86</v>
      </c>
      <c r="D90" s="107" t="s">
        <v>177</v>
      </c>
      <c r="E90" s="107" t="s">
        <v>1878</v>
      </c>
      <c r="F90" s="108" t="s">
        <v>103</v>
      </c>
      <c r="G90" s="107">
        <v>9.76</v>
      </c>
      <c r="H90" s="107">
        <v>4.21</v>
      </c>
      <c r="I90" s="120">
        <v>4.21</v>
      </c>
      <c r="J90" s="107">
        <v>4.9050000000000002</v>
      </c>
      <c r="K90" s="107">
        <v>16.52</v>
      </c>
      <c r="L90" s="107">
        <v>41.09</v>
      </c>
      <c r="M90" s="107">
        <v>47.87</v>
      </c>
      <c r="N90" s="107">
        <v>6.78</v>
      </c>
    </row>
    <row r="91" spans="1:14" ht="16.5" hidden="1" customHeight="1">
      <c r="A91" s="106" t="s">
        <v>310</v>
      </c>
      <c r="B91" s="109" t="s">
        <v>202</v>
      </c>
      <c r="C91" s="110" t="s">
        <v>86</v>
      </c>
      <c r="D91" s="109" t="s">
        <v>203</v>
      </c>
      <c r="E91" s="109" t="s">
        <v>204</v>
      </c>
      <c r="F91" s="110" t="s">
        <v>9</v>
      </c>
      <c r="G91" s="109">
        <v>153.41749999999999</v>
      </c>
      <c r="H91" s="109">
        <v>319.11</v>
      </c>
      <c r="I91" s="121">
        <v>549.61</v>
      </c>
      <c r="J91" s="109">
        <v>549.61</v>
      </c>
      <c r="K91" s="109">
        <v>0</v>
      </c>
      <c r="L91" s="109">
        <v>84319.79</v>
      </c>
      <c r="M91" s="109">
        <v>84319.79</v>
      </c>
      <c r="N91" s="109">
        <v>0</v>
      </c>
    </row>
    <row r="92" spans="1:14" ht="16.5" hidden="1" customHeight="1">
      <c r="A92" s="106" t="s">
        <v>314</v>
      </c>
      <c r="B92" s="109" t="s">
        <v>775</v>
      </c>
      <c r="C92" s="110" t="s">
        <v>86</v>
      </c>
      <c r="D92" s="109" t="s">
        <v>776</v>
      </c>
      <c r="E92" s="109" t="s">
        <v>777</v>
      </c>
      <c r="F92" s="110" t="s">
        <v>9</v>
      </c>
      <c r="G92" s="109">
        <v>0.1968</v>
      </c>
      <c r="H92" s="109">
        <v>564.84</v>
      </c>
      <c r="I92" s="121">
        <v>625.09</v>
      </c>
      <c r="J92" s="109">
        <v>625.09</v>
      </c>
      <c r="K92" s="109">
        <v>0</v>
      </c>
      <c r="L92" s="109">
        <v>123.02</v>
      </c>
      <c r="M92" s="109">
        <v>123.02</v>
      </c>
      <c r="N92" s="109">
        <v>0</v>
      </c>
    </row>
    <row r="93" spans="1:14" ht="16.5" hidden="1" customHeight="1">
      <c r="A93" s="106" t="s">
        <v>317</v>
      </c>
      <c r="B93" s="109" t="s">
        <v>3629</v>
      </c>
      <c r="C93" s="110" t="s">
        <v>86</v>
      </c>
      <c r="D93" s="109" t="s">
        <v>203</v>
      </c>
      <c r="E93" s="109" t="s">
        <v>1924</v>
      </c>
      <c r="F93" s="110" t="s">
        <v>9</v>
      </c>
      <c r="G93" s="109">
        <v>1.6400999999999999</v>
      </c>
      <c r="H93" s="109">
        <v>272.12</v>
      </c>
      <c r="I93" s="121">
        <v>549.61</v>
      </c>
      <c r="J93" s="109">
        <v>549.61</v>
      </c>
      <c r="K93" s="109">
        <v>0</v>
      </c>
      <c r="L93" s="109">
        <v>901.42</v>
      </c>
      <c r="M93" s="109">
        <v>901.42</v>
      </c>
      <c r="N93" s="109">
        <v>0</v>
      </c>
    </row>
    <row r="94" spans="1:14" ht="16.5" hidden="1" customHeight="1">
      <c r="A94" s="106" t="s">
        <v>320</v>
      </c>
      <c r="B94" s="109" t="s">
        <v>3630</v>
      </c>
      <c r="C94" s="110" t="s">
        <v>86</v>
      </c>
      <c r="D94" s="109" t="s">
        <v>203</v>
      </c>
      <c r="E94" s="109" t="s">
        <v>3631</v>
      </c>
      <c r="F94" s="110" t="s">
        <v>103</v>
      </c>
      <c r="G94" s="109">
        <v>2.82</v>
      </c>
      <c r="H94" s="109">
        <v>0.3</v>
      </c>
      <c r="I94" s="121">
        <v>0.55000000000000004</v>
      </c>
      <c r="J94" s="109">
        <v>0.55000000000000004</v>
      </c>
      <c r="K94" s="109">
        <v>0</v>
      </c>
      <c r="L94" s="109">
        <v>1.55</v>
      </c>
      <c r="M94" s="109">
        <v>1.55</v>
      </c>
      <c r="N94" s="109">
        <v>0</v>
      </c>
    </row>
    <row r="95" spans="1:14" ht="16.5" hidden="1" customHeight="1">
      <c r="A95" s="111" t="s">
        <v>323</v>
      </c>
      <c r="B95" s="125" t="s">
        <v>206</v>
      </c>
      <c r="C95" s="126" t="s">
        <v>86</v>
      </c>
      <c r="D95" s="125" t="s">
        <v>207</v>
      </c>
      <c r="E95" s="125" t="s">
        <v>45</v>
      </c>
      <c r="F95" s="126" t="s">
        <v>43</v>
      </c>
      <c r="G95" s="125">
        <v>15.852399999999999</v>
      </c>
      <c r="H95" s="125">
        <v>78.680000000000007</v>
      </c>
      <c r="I95" s="121">
        <v>283.14999999999998</v>
      </c>
      <c r="J95" s="125">
        <v>283.14999999999998</v>
      </c>
      <c r="K95" s="125">
        <v>0</v>
      </c>
      <c r="L95" s="125">
        <v>4488.6099999999997</v>
      </c>
      <c r="M95" s="125">
        <v>4488.6099999999997</v>
      </c>
      <c r="N95" s="125">
        <v>0</v>
      </c>
    </row>
    <row r="96" spans="1:14" ht="16.5" hidden="1" customHeight="1">
      <c r="A96" s="111" t="s">
        <v>324</v>
      </c>
      <c r="B96" s="125" t="s">
        <v>206</v>
      </c>
      <c r="C96" s="126" t="s">
        <v>86</v>
      </c>
      <c r="D96" s="125" t="s">
        <v>207</v>
      </c>
      <c r="E96" s="125" t="s">
        <v>45</v>
      </c>
      <c r="F96" s="126" t="s">
        <v>43</v>
      </c>
      <c r="G96" s="125">
        <v>28.653300000000002</v>
      </c>
      <c r="H96" s="125">
        <v>78.680000000000007</v>
      </c>
      <c r="I96" s="121">
        <v>291.7</v>
      </c>
      <c r="J96" s="125">
        <v>291.7</v>
      </c>
      <c r="K96" s="125">
        <v>0</v>
      </c>
      <c r="L96" s="125">
        <v>8358.17</v>
      </c>
      <c r="M96" s="125">
        <v>8358.17</v>
      </c>
      <c r="N96" s="125">
        <v>0</v>
      </c>
    </row>
    <row r="97" spans="1:14" ht="16.5" hidden="1" customHeight="1">
      <c r="A97" s="106" t="s">
        <v>327</v>
      </c>
      <c r="B97" s="107" t="s">
        <v>3632</v>
      </c>
      <c r="C97" s="108" t="s">
        <v>86</v>
      </c>
      <c r="D97" s="107" t="s">
        <v>3633</v>
      </c>
      <c r="E97" s="107" t="s">
        <v>45</v>
      </c>
      <c r="F97" s="108" t="s">
        <v>103</v>
      </c>
      <c r="G97" s="107">
        <v>21812</v>
      </c>
      <c r="H97" s="107">
        <v>0.41</v>
      </c>
      <c r="I97" s="120">
        <v>0.41</v>
      </c>
      <c r="J97" s="107">
        <v>0.42</v>
      </c>
      <c r="K97" s="107">
        <v>2.92</v>
      </c>
      <c r="L97" s="107">
        <v>8942.92</v>
      </c>
      <c r="M97" s="107">
        <v>9161.0400000000009</v>
      </c>
      <c r="N97" s="107">
        <v>218.12</v>
      </c>
    </row>
    <row r="98" spans="1:14" ht="16.5" hidden="1" customHeight="1">
      <c r="A98" s="106" t="s">
        <v>328</v>
      </c>
      <c r="B98" s="109" t="s">
        <v>3634</v>
      </c>
      <c r="C98" s="110" t="s">
        <v>86</v>
      </c>
      <c r="D98" s="109" t="s">
        <v>3635</v>
      </c>
      <c r="E98" s="109" t="s">
        <v>45</v>
      </c>
      <c r="F98" s="110" t="s">
        <v>43</v>
      </c>
      <c r="G98" s="109">
        <v>111.40900000000001</v>
      </c>
      <c r="H98" s="109">
        <v>40</v>
      </c>
      <c r="I98" s="121">
        <v>200.98</v>
      </c>
      <c r="J98" s="109">
        <v>200.98</v>
      </c>
      <c r="K98" s="109">
        <v>0</v>
      </c>
      <c r="L98" s="109">
        <v>22390.98</v>
      </c>
      <c r="M98" s="109">
        <v>22390.98</v>
      </c>
      <c r="N98" s="109">
        <v>0</v>
      </c>
    </row>
    <row r="99" spans="1:14" ht="16.5" hidden="1" customHeight="1">
      <c r="A99" s="106" t="s">
        <v>331</v>
      </c>
      <c r="B99" s="109" t="s">
        <v>3636</v>
      </c>
      <c r="C99" s="110" t="s">
        <v>86</v>
      </c>
      <c r="D99" s="109" t="s">
        <v>3637</v>
      </c>
      <c r="E99" s="109" t="s">
        <v>45</v>
      </c>
      <c r="F99" s="110" t="s">
        <v>43</v>
      </c>
      <c r="G99" s="109">
        <v>44.893799999999999</v>
      </c>
      <c r="H99" s="109">
        <v>43.61</v>
      </c>
      <c r="I99" s="121">
        <v>200.98</v>
      </c>
      <c r="J99" s="109">
        <v>200.98</v>
      </c>
      <c r="K99" s="109">
        <v>0</v>
      </c>
      <c r="L99" s="109">
        <v>9022.76</v>
      </c>
      <c r="M99" s="109">
        <v>9022.76</v>
      </c>
      <c r="N99" s="109">
        <v>0</v>
      </c>
    </row>
    <row r="100" spans="1:14" ht="16.5" hidden="1" customHeight="1">
      <c r="A100" s="106" t="s">
        <v>334</v>
      </c>
      <c r="B100" s="109" t="s">
        <v>1927</v>
      </c>
      <c r="C100" s="110" t="s">
        <v>86</v>
      </c>
      <c r="D100" s="109" t="s">
        <v>207</v>
      </c>
      <c r="E100" s="109" t="s">
        <v>45</v>
      </c>
      <c r="F100" s="110" t="s">
        <v>43</v>
      </c>
      <c r="G100" s="109">
        <v>7.1318000000000001</v>
      </c>
      <c r="H100" s="109">
        <v>48.56</v>
      </c>
      <c r="I100" s="121">
        <v>291.7</v>
      </c>
      <c r="J100" s="109">
        <v>291.7</v>
      </c>
      <c r="K100" s="109">
        <v>0</v>
      </c>
      <c r="L100" s="109">
        <v>2080.35</v>
      </c>
      <c r="M100" s="109">
        <v>2080.35</v>
      </c>
      <c r="N100" s="109">
        <v>0</v>
      </c>
    </row>
    <row r="101" spans="1:14" ht="16.5" hidden="1" customHeight="1">
      <c r="A101" s="106" t="s">
        <v>335</v>
      </c>
      <c r="B101" s="109" t="s">
        <v>3638</v>
      </c>
      <c r="C101" s="110" t="s">
        <v>86</v>
      </c>
      <c r="D101" s="109" t="s">
        <v>210</v>
      </c>
      <c r="E101" s="109" t="s">
        <v>3639</v>
      </c>
      <c r="F101" s="110" t="s">
        <v>43</v>
      </c>
      <c r="G101" s="109">
        <v>352.60750000000002</v>
      </c>
      <c r="H101" s="109">
        <v>96.6</v>
      </c>
      <c r="I101" s="121">
        <v>210.18</v>
      </c>
      <c r="J101" s="109">
        <v>210.18</v>
      </c>
      <c r="K101" s="109">
        <v>0</v>
      </c>
      <c r="L101" s="109">
        <v>74111.039999999994</v>
      </c>
      <c r="M101" s="109">
        <v>74111.039999999994</v>
      </c>
      <c r="N101" s="109">
        <v>0</v>
      </c>
    </row>
    <row r="102" spans="1:14" ht="16.5" hidden="1" customHeight="1">
      <c r="A102" s="111" t="s">
        <v>338</v>
      </c>
      <c r="B102" s="125" t="s">
        <v>3640</v>
      </c>
      <c r="C102" s="126" t="s">
        <v>86</v>
      </c>
      <c r="D102" s="125" t="s">
        <v>210</v>
      </c>
      <c r="E102" s="125" t="s">
        <v>178</v>
      </c>
      <c r="F102" s="126" t="s">
        <v>43</v>
      </c>
      <c r="G102" s="125">
        <v>22.6114</v>
      </c>
      <c r="H102" s="125">
        <v>104.24</v>
      </c>
      <c r="I102" s="121">
        <v>210.18</v>
      </c>
      <c r="J102" s="125">
        <v>210.18</v>
      </c>
      <c r="K102" s="125">
        <v>0</v>
      </c>
      <c r="L102" s="125">
        <v>4752.46</v>
      </c>
      <c r="M102" s="125">
        <v>4752.46</v>
      </c>
      <c r="N102" s="125">
        <v>0</v>
      </c>
    </row>
    <row r="103" spans="1:14" ht="16.5" hidden="1" customHeight="1">
      <c r="A103" s="111" t="s">
        <v>340</v>
      </c>
      <c r="B103" s="125" t="s">
        <v>3640</v>
      </c>
      <c r="C103" s="126" t="s">
        <v>86</v>
      </c>
      <c r="D103" s="125" t="s">
        <v>210</v>
      </c>
      <c r="E103" s="125" t="s">
        <v>178</v>
      </c>
      <c r="F103" s="126" t="s">
        <v>43</v>
      </c>
      <c r="G103" s="125">
        <v>1.7423999999999999</v>
      </c>
      <c r="H103" s="125">
        <v>104.24</v>
      </c>
      <c r="I103" s="121">
        <v>216.53</v>
      </c>
      <c r="J103" s="125">
        <v>216.53</v>
      </c>
      <c r="K103" s="125">
        <v>0</v>
      </c>
      <c r="L103" s="125">
        <v>377.28</v>
      </c>
      <c r="M103" s="125">
        <v>377.28</v>
      </c>
      <c r="N103" s="125">
        <v>0</v>
      </c>
    </row>
    <row r="104" spans="1:14" ht="16.5" hidden="1" customHeight="1">
      <c r="A104" s="106" t="s">
        <v>341</v>
      </c>
      <c r="B104" s="109" t="s">
        <v>3641</v>
      </c>
      <c r="C104" s="110" t="s">
        <v>86</v>
      </c>
      <c r="D104" s="109" t="s">
        <v>210</v>
      </c>
      <c r="E104" s="109" t="s">
        <v>236</v>
      </c>
      <c r="F104" s="110" t="s">
        <v>43</v>
      </c>
      <c r="G104" s="109">
        <v>100.7574</v>
      </c>
      <c r="H104" s="109">
        <v>107.4</v>
      </c>
      <c r="I104" s="121">
        <v>210.18</v>
      </c>
      <c r="J104" s="109">
        <v>210.18</v>
      </c>
      <c r="K104" s="109">
        <v>0</v>
      </c>
      <c r="L104" s="109">
        <v>21177.19</v>
      </c>
      <c r="M104" s="109">
        <v>21177.19</v>
      </c>
      <c r="N104" s="109">
        <v>0</v>
      </c>
    </row>
    <row r="105" spans="1:14" ht="16.5" hidden="1" customHeight="1">
      <c r="A105" s="106" t="s">
        <v>345</v>
      </c>
      <c r="B105" s="109" t="s">
        <v>3642</v>
      </c>
      <c r="C105" s="110" t="s">
        <v>86</v>
      </c>
      <c r="D105" s="109" t="s">
        <v>3643</v>
      </c>
      <c r="E105" s="109" t="s">
        <v>45</v>
      </c>
      <c r="F105" s="110" t="s">
        <v>43</v>
      </c>
      <c r="G105" s="109">
        <v>1261.9304999999999</v>
      </c>
      <c r="H105" s="109">
        <v>66.150000000000006</v>
      </c>
      <c r="I105" s="121">
        <v>124.7</v>
      </c>
      <c r="J105" s="109">
        <v>124.7</v>
      </c>
      <c r="K105" s="109">
        <v>0</v>
      </c>
      <c r="L105" s="109">
        <v>157362.73000000001</v>
      </c>
      <c r="M105" s="109">
        <v>157362.73000000001</v>
      </c>
      <c r="N105" s="109">
        <v>0</v>
      </c>
    </row>
    <row r="106" spans="1:14" ht="16.5" hidden="1" customHeight="1">
      <c r="A106" s="106" t="s">
        <v>346</v>
      </c>
      <c r="B106" s="109" t="s">
        <v>215</v>
      </c>
      <c r="C106" s="110" t="s">
        <v>86</v>
      </c>
      <c r="D106" s="109" t="s">
        <v>216</v>
      </c>
      <c r="E106" s="109" t="s">
        <v>45</v>
      </c>
      <c r="F106" s="110" t="s">
        <v>9</v>
      </c>
      <c r="G106" s="109">
        <v>0.54779999999999995</v>
      </c>
      <c r="H106" s="109">
        <v>303.17</v>
      </c>
      <c r="I106" s="121">
        <v>405.58</v>
      </c>
      <c r="J106" s="109">
        <v>405.58</v>
      </c>
      <c r="K106" s="109">
        <v>0</v>
      </c>
      <c r="L106" s="109">
        <v>222.18</v>
      </c>
      <c r="M106" s="109">
        <v>222.18</v>
      </c>
      <c r="N106" s="109">
        <v>0</v>
      </c>
    </row>
    <row r="107" spans="1:14" ht="16.5" hidden="1" customHeight="1">
      <c r="A107" s="106" t="s">
        <v>349</v>
      </c>
      <c r="B107" s="107" t="s">
        <v>219</v>
      </c>
      <c r="C107" s="108" t="s">
        <v>86</v>
      </c>
      <c r="D107" s="107" t="s">
        <v>220</v>
      </c>
      <c r="E107" s="107" t="s">
        <v>45</v>
      </c>
      <c r="F107" s="108" t="s">
        <v>43</v>
      </c>
      <c r="G107" s="107">
        <v>86.825999999999993</v>
      </c>
      <c r="H107" s="107">
        <v>0</v>
      </c>
      <c r="I107" s="120">
        <v>0</v>
      </c>
      <c r="J107" s="107">
        <v>0</v>
      </c>
      <c r="K107" s="107">
        <v>16.52</v>
      </c>
      <c r="L107" s="107">
        <v>0</v>
      </c>
      <c r="M107" s="107">
        <v>0</v>
      </c>
      <c r="N107" s="107">
        <v>0</v>
      </c>
    </row>
    <row r="108" spans="1:14" ht="16.5" hidden="1" customHeight="1">
      <c r="A108" s="106" t="s">
        <v>350</v>
      </c>
      <c r="B108" s="107" t="s">
        <v>222</v>
      </c>
      <c r="C108" s="108" t="s">
        <v>86</v>
      </c>
      <c r="D108" s="107" t="s">
        <v>223</v>
      </c>
      <c r="E108" s="107" t="s">
        <v>45</v>
      </c>
      <c r="F108" s="108" t="s">
        <v>43</v>
      </c>
      <c r="G108" s="107">
        <v>503.64479999999998</v>
      </c>
      <c r="H108" s="107">
        <v>41.94</v>
      </c>
      <c r="I108" s="120">
        <v>41.94</v>
      </c>
      <c r="J108" s="107">
        <v>43.16</v>
      </c>
      <c r="K108" s="107">
        <v>2.92</v>
      </c>
      <c r="L108" s="107">
        <v>21122.86</v>
      </c>
      <c r="M108" s="107">
        <v>21737.31</v>
      </c>
      <c r="N108" s="107">
        <v>614.45000000000005</v>
      </c>
    </row>
    <row r="109" spans="1:14" ht="16.5" hidden="1" customHeight="1">
      <c r="A109" s="106" t="s">
        <v>353</v>
      </c>
      <c r="B109" s="107" t="s">
        <v>222</v>
      </c>
      <c r="C109" s="108" t="s">
        <v>86</v>
      </c>
      <c r="D109" s="107" t="s">
        <v>3644</v>
      </c>
      <c r="E109" s="107" t="s">
        <v>45</v>
      </c>
      <c r="F109" s="108" t="s">
        <v>43</v>
      </c>
      <c r="G109" s="107">
        <v>5140.6379999999999</v>
      </c>
      <c r="H109" s="107">
        <v>41.94</v>
      </c>
      <c r="I109" s="120">
        <v>41.94</v>
      </c>
      <c r="J109" s="107">
        <v>43.16</v>
      </c>
      <c r="K109" s="107">
        <v>2.92</v>
      </c>
      <c r="L109" s="107">
        <v>215598.36</v>
      </c>
      <c r="M109" s="107">
        <v>221869.94</v>
      </c>
      <c r="N109" s="107">
        <v>6271.58</v>
      </c>
    </row>
    <row r="110" spans="1:14" ht="16.5" hidden="1" customHeight="1">
      <c r="A110" s="106" t="s">
        <v>358</v>
      </c>
      <c r="B110" s="107" t="s">
        <v>225</v>
      </c>
      <c r="C110" s="108" t="s">
        <v>86</v>
      </c>
      <c r="D110" s="107" t="s">
        <v>226</v>
      </c>
      <c r="E110" s="107" t="s">
        <v>45</v>
      </c>
      <c r="F110" s="108" t="s">
        <v>43</v>
      </c>
      <c r="G110" s="107">
        <v>1006.25</v>
      </c>
      <c r="H110" s="107">
        <v>34</v>
      </c>
      <c r="I110" s="120">
        <v>34</v>
      </c>
      <c r="J110" s="107">
        <v>34.99</v>
      </c>
      <c r="K110" s="107">
        <v>2.92</v>
      </c>
      <c r="L110" s="107">
        <v>34212.5</v>
      </c>
      <c r="M110" s="107">
        <v>35208.69</v>
      </c>
      <c r="N110" s="107">
        <v>996.19</v>
      </c>
    </row>
    <row r="111" spans="1:14" ht="16.5" hidden="1" customHeight="1">
      <c r="A111" s="111" t="s">
        <v>361</v>
      </c>
      <c r="B111" s="125" t="s">
        <v>228</v>
      </c>
      <c r="C111" s="126" t="s">
        <v>86</v>
      </c>
      <c r="D111" s="125" t="s">
        <v>229</v>
      </c>
      <c r="E111" s="125" t="s">
        <v>230</v>
      </c>
      <c r="F111" s="126" t="s">
        <v>231</v>
      </c>
      <c r="G111" s="125">
        <v>138.78989999999999</v>
      </c>
      <c r="H111" s="125">
        <v>310.92</v>
      </c>
      <c r="I111" s="121">
        <v>438.2</v>
      </c>
      <c r="J111" s="125">
        <v>438.2</v>
      </c>
      <c r="K111" s="125">
        <v>0</v>
      </c>
      <c r="L111" s="125">
        <v>60817.73</v>
      </c>
      <c r="M111" s="125">
        <v>60817.73</v>
      </c>
      <c r="N111" s="125">
        <v>0</v>
      </c>
    </row>
    <row r="112" spans="1:14" ht="16.5" hidden="1" customHeight="1">
      <c r="A112" s="111" t="s">
        <v>364</v>
      </c>
      <c r="B112" s="125" t="s">
        <v>228</v>
      </c>
      <c r="C112" s="126" t="s">
        <v>86</v>
      </c>
      <c r="D112" s="125" t="s">
        <v>229</v>
      </c>
      <c r="E112" s="125" t="s">
        <v>230</v>
      </c>
      <c r="F112" s="126" t="s">
        <v>231</v>
      </c>
      <c r="G112" s="125">
        <v>35.382899999999999</v>
      </c>
      <c r="H112" s="125">
        <v>310.92</v>
      </c>
      <c r="I112" s="121">
        <v>378.65</v>
      </c>
      <c r="J112" s="125">
        <v>427.87</v>
      </c>
      <c r="K112" s="125">
        <v>13</v>
      </c>
      <c r="L112" s="125">
        <v>13397.74</v>
      </c>
      <c r="M112" s="125">
        <v>15139.28</v>
      </c>
      <c r="N112" s="125">
        <v>1741.54</v>
      </c>
    </row>
    <row r="113" spans="1:14" ht="16.5" hidden="1" customHeight="1">
      <c r="A113" s="106" t="s">
        <v>367</v>
      </c>
      <c r="B113" s="109" t="s">
        <v>1932</v>
      </c>
      <c r="C113" s="110" t="s">
        <v>86</v>
      </c>
      <c r="D113" s="109" t="s">
        <v>229</v>
      </c>
      <c r="E113" s="109" t="s">
        <v>230</v>
      </c>
      <c r="F113" s="110" t="s">
        <v>231</v>
      </c>
      <c r="G113" s="109">
        <v>12.02</v>
      </c>
      <c r="H113" s="109">
        <v>231.72</v>
      </c>
      <c r="I113" s="121">
        <v>409.74</v>
      </c>
      <c r="J113" s="109">
        <v>409.74</v>
      </c>
      <c r="K113" s="109">
        <v>0</v>
      </c>
      <c r="L113" s="109">
        <v>4925.07</v>
      </c>
      <c r="M113" s="109">
        <v>4925.07</v>
      </c>
      <c r="N113" s="109">
        <v>0</v>
      </c>
    </row>
    <row r="114" spans="1:14" ht="16.5" hidden="1" customHeight="1">
      <c r="A114" s="106" t="s">
        <v>370</v>
      </c>
      <c r="B114" s="107" t="s">
        <v>3645</v>
      </c>
      <c r="C114" s="108" t="s">
        <v>86</v>
      </c>
      <c r="D114" s="107" t="s">
        <v>3646</v>
      </c>
      <c r="E114" s="107" t="s">
        <v>98</v>
      </c>
      <c r="F114" s="108" t="s">
        <v>43</v>
      </c>
      <c r="G114" s="107">
        <v>2.0859999999999999</v>
      </c>
      <c r="H114" s="107">
        <v>1592.08</v>
      </c>
      <c r="I114" s="120">
        <v>1592.08</v>
      </c>
      <c r="J114" s="107">
        <v>1855.09</v>
      </c>
      <c r="K114" s="107">
        <v>16.52</v>
      </c>
      <c r="L114" s="107">
        <v>3321.08</v>
      </c>
      <c r="M114" s="107">
        <v>3869.72</v>
      </c>
      <c r="N114" s="107">
        <v>548.64</v>
      </c>
    </row>
    <row r="115" spans="1:14" ht="16.5" hidden="1" customHeight="1">
      <c r="A115" s="106" t="s">
        <v>371</v>
      </c>
      <c r="B115" s="109" t="s">
        <v>242</v>
      </c>
      <c r="C115" s="110" t="s">
        <v>86</v>
      </c>
      <c r="D115" s="109" t="s">
        <v>243</v>
      </c>
      <c r="E115" s="109" t="s">
        <v>45</v>
      </c>
      <c r="F115" s="110" t="s">
        <v>43</v>
      </c>
      <c r="G115" s="109">
        <v>22.157800000000002</v>
      </c>
      <c r="H115" s="109">
        <v>1180.6199999999999</v>
      </c>
      <c r="I115" s="121">
        <v>1928.86</v>
      </c>
      <c r="J115" s="109">
        <v>2247.5079999999998</v>
      </c>
      <c r="K115" s="109">
        <v>16.52</v>
      </c>
      <c r="L115" s="109">
        <v>42739.29</v>
      </c>
      <c r="M115" s="109">
        <v>49799.83</v>
      </c>
      <c r="N115" s="109">
        <v>7060.54</v>
      </c>
    </row>
    <row r="116" spans="1:14" ht="16.5" hidden="1" customHeight="1">
      <c r="A116" s="106" t="s">
        <v>375</v>
      </c>
      <c r="B116" s="109" t="s">
        <v>3647</v>
      </c>
      <c r="C116" s="110" t="s">
        <v>86</v>
      </c>
      <c r="D116" s="109" t="s">
        <v>3648</v>
      </c>
      <c r="E116" s="109" t="s">
        <v>3649</v>
      </c>
      <c r="F116" s="110" t="s">
        <v>127</v>
      </c>
      <c r="G116" s="109">
        <v>253.21940000000001</v>
      </c>
      <c r="H116" s="109">
        <v>31.81</v>
      </c>
      <c r="I116" s="121">
        <v>69.23</v>
      </c>
      <c r="J116" s="109">
        <v>80.667000000000002</v>
      </c>
      <c r="K116" s="109">
        <v>16.52</v>
      </c>
      <c r="L116" s="109">
        <v>17530.38</v>
      </c>
      <c r="M116" s="109">
        <v>20426.45</v>
      </c>
      <c r="N116" s="109">
        <v>2896.07</v>
      </c>
    </row>
    <row r="117" spans="1:14" ht="16.5" hidden="1" customHeight="1">
      <c r="A117" s="106" t="s">
        <v>379</v>
      </c>
      <c r="B117" s="109" t="s">
        <v>3650</v>
      </c>
      <c r="C117" s="110" t="s">
        <v>86</v>
      </c>
      <c r="D117" s="109" t="s">
        <v>3651</v>
      </c>
      <c r="E117" s="109" t="s">
        <v>3652</v>
      </c>
      <c r="F117" s="110" t="s">
        <v>127</v>
      </c>
      <c r="G117" s="109">
        <v>2338.4288999999999</v>
      </c>
      <c r="H117" s="109">
        <v>23.63</v>
      </c>
      <c r="I117" s="121">
        <v>39.53</v>
      </c>
      <c r="J117" s="109">
        <v>46.06</v>
      </c>
      <c r="K117" s="109">
        <v>16.52</v>
      </c>
      <c r="L117" s="109">
        <v>92438.09</v>
      </c>
      <c r="M117" s="109">
        <v>107708.04</v>
      </c>
      <c r="N117" s="109">
        <v>15269.95</v>
      </c>
    </row>
    <row r="118" spans="1:14" ht="16.5" hidden="1" customHeight="1">
      <c r="A118" s="106" t="s">
        <v>384</v>
      </c>
      <c r="B118" s="127" t="s">
        <v>3653</v>
      </c>
      <c r="C118" s="128" t="s">
        <v>86</v>
      </c>
      <c r="D118" s="127" t="s">
        <v>3654</v>
      </c>
      <c r="E118" s="127" t="s">
        <v>45</v>
      </c>
      <c r="F118" s="128" t="s">
        <v>127</v>
      </c>
      <c r="G118" s="127">
        <v>2722.38</v>
      </c>
      <c r="H118" s="127">
        <v>59.5</v>
      </c>
      <c r="I118" s="129">
        <v>104.93</v>
      </c>
      <c r="J118" s="127">
        <v>118.57</v>
      </c>
      <c r="K118" s="127">
        <v>13</v>
      </c>
      <c r="L118" s="127">
        <v>285659.33</v>
      </c>
      <c r="M118" s="127">
        <v>322792.59999999998</v>
      </c>
      <c r="N118" s="127">
        <v>37133.269999999997</v>
      </c>
    </row>
    <row r="119" spans="1:14" ht="16.5" hidden="1" customHeight="1">
      <c r="A119" s="106" t="s">
        <v>388</v>
      </c>
      <c r="B119" s="109" t="s">
        <v>3655</v>
      </c>
      <c r="C119" s="110" t="s">
        <v>86</v>
      </c>
      <c r="D119" s="109" t="s">
        <v>3656</v>
      </c>
      <c r="E119" s="109" t="s">
        <v>45</v>
      </c>
      <c r="F119" s="110" t="s">
        <v>127</v>
      </c>
      <c r="G119" s="109">
        <v>817.95</v>
      </c>
      <c r="H119" s="109">
        <v>70</v>
      </c>
      <c r="I119" s="130">
        <v>66.819999999999993</v>
      </c>
      <c r="J119" s="109">
        <v>75.510000000000005</v>
      </c>
      <c r="K119" s="109">
        <v>13</v>
      </c>
      <c r="L119" s="109">
        <v>54655.42</v>
      </c>
      <c r="M119" s="109">
        <v>61763.4</v>
      </c>
      <c r="N119" s="109">
        <v>7107.98</v>
      </c>
    </row>
    <row r="120" spans="1:14" ht="16.5" hidden="1" customHeight="1">
      <c r="A120" s="106" t="s">
        <v>391</v>
      </c>
      <c r="B120" s="109" t="s">
        <v>3657</v>
      </c>
      <c r="C120" s="110" t="s">
        <v>86</v>
      </c>
      <c r="D120" s="109" t="s">
        <v>3658</v>
      </c>
      <c r="E120" s="109" t="s">
        <v>45</v>
      </c>
      <c r="F120" s="110" t="s">
        <v>127</v>
      </c>
      <c r="G120" s="109">
        <v>110.2612</v>
      </c>
      <c r="H120" s="109">
        <v>240.3</v>
      </c>
      <c r="I120" s="130">
        <v>120</v>
      </c>
      <c r="J120" s="109">
        <v>139.82400000000001</v>
      </c>
      <c r="K120" s="109">
        <v>16.52</v>
      </c>
      <c r="L120" s="109">
        <v>13231.34</v>
      </c>
      <c r="M120" s="109">
        <v>15417.16</v>
      </c>
      <c r="N120" s="109">
        <v>2185.8200000000002</v>
      </c>
    </row>
    <row r="121" spans="1:14" ht="16.5" hidden="1" customHeight="1">
      <c r="A121" s="106" t="s">
        <v>392</v>
      </c>
      <c r="B121" s="109" t="s">
        <v>3659</v>
      </c>
      <c r="C121" s="110" t="s">
        <v>86</v>
      </c>
      <c r="D121" s="109" t="s">
        <v>3660</v>
      </c>
      <c r="E121" s="109" t="s">
        <v>45</v>
      </c>
      <c r="F121" s="110" t="s">
        <v>127</v>
      </c>
      <c r="G121" s="109">
        <v>164.73609999999999</v>
      </c>
      <c r="H121" s="109">
        <v>227.43</v>
      </c>
      <c r="I121" s="130">
        <v>120</v>
      </c>
      <c r="J121" s="109">
        <v>139.82400000000001</v>
      </c>
      <c r="K121" s="109">
        <v>16.52</v>
      </c>
      <c r="L121" s="109">
        <v>19768.330000000002</v>
      </c>
      <c r="M121" s="109">
        <v>23034.06</v>
      </c>
      <c r="N121" s="109">
        <v>3265.73</v>
      </c>
    </row>
    <row r="122" spans="1:14" ht="16.5" hidden="1" customHeight="1">
      <c r="A122" s="106" t="s">
        <v>394</v>
      </c>
      <c r="B122" s="109" t="s">
        <v>3659</v>
      </c>
      <c r="C122" s="110" t="s">
        <v>86</v>
      </c>
      <c r="D122" s="109" t="s">
        <v>3661</v>
      </c>
      <c r="E122" s="109" t="s">
        <v>45</v>
      </c>
      <c r="F122" s="110" t="s">
        <v>127</v>
      </c>
      <c r="G122" s="109">
        <v>21.216000000000001</v>
      </c>
      <c r="H122" s="109">
        <v>227.43</v>
      </c>
      <c r="I122" s="130">
        <v>120</v>
      </c>
      <c r="J122" s="109">
        <v>139.82400000000001</v>
      </c>
      <c r="K122" s="109">
        <v>16.52</v>
      </c>
      <c r="L122" s="109">
        <v>2545.92</v>
      </c>
      <c r="M122" s="109">
        <v>2966.51</v>
      </c>
      <c r="N122" s="109">
        <v>420.59</v>
      </c>
    </row>
    <row r="123" spans="1:14" ht="16.5" hidden="1" customHeight="1">
      <c r="A123" s="106" t="s">
        <v>397</v>
      </c>
      <c r="B123" s="109" t="s">
        <v>834</v>
      </c>
      <c r="C123" s="110" t="s">
        <v>86</v>
      </c>
      <c r="D123" s="109" t="s">
        <v>3662</v>
      </c>
      <c r="E123" s="109" t="s">
        <v>3663</v>
      </c>
      <c r="F123" s="110" t="s">
        <v>127</v>
      </c>
      <c r="G123" s="109">
        <v>1325.1231</v>
      </c>
      <c r="H123" s="109">
        <v>229.89</v>
      </c>
      <c r="I123" s="130">
        <v>109.2</v>
      </c>
      <c r="J123" s="109">
        <v>112.476</v>
      </c>
      <c r="K123" s="109">
        <v>3</v>
      </c>
      <c r="L123" s="109">
        <v>144703.44</v>
      </c>
      <c r="M123" s="109">
        <v>149044.54999999999</v>
      </c>
      <c r="N123" s="109">
        <v>4341.1099999999997</v>
      </c>
    </row>
    <row r="124" spans="1:14" ht="16.5" hidden="1" customHeight="1">
      <c r="A124" s="106" t="s">
        <v>399</v>
      </c>
      <c r="B124" s="109" t="s">
        <v>834</v>
      </c>
      <c r="C124" s="110" t="s">
        <v>86</v>
      </c>
      <c r="D124" s="109" t="s">
        <v>3664</v>
      </c>
      <c r="E124" s="109" t="s">
        <v>45</v>
      </c>
      <c r="F124" s="110" t="s">
        <v>127</v>
      </c>
      <c r="G124" s="109">
        <v>133.88319999999999</v>
      </c>
      <c r="H124" s="109">
        <v>229.89</v>
      </c>
      <c r="I124" s="130">
        <v>120</v>
      </c>
      <c r="J124" s="109">
        <v>139.82400000000001</v>
      </c>
      <c r="K124" s="109">
        <v>16.52</v>
      </c>
      <c r="L124" s="109">
        <v>16065.98</v>
      </c>
      <c r="M124" s="109">
        <v>18720.080000000002</v>
      </c>
      <c r="N124" s="109">
        <v>2654.1</v>
      </c>
    </row>
    <row r="125" spans="1:14" ht="16.5" hidden="1" customHeight="1">
      <c r="A125" s="106" t="s">
        <v>402</v>
      </c>
      <c r="B125" s="109" t="s">
        <v>834</v>
      </c>
      <c r="C125" s="110" t="s">
        <v>86</v>
      </c>
      <c r="D125" s="109" t="s">
        <v>3664</v>
      </c>
      <c r="E125" s="109" t="s">
        <v>3665</v>
      </c>
      <c r="F125" s="110" t="s">
        <v>127</v>
      </c>
      <c r="G125" s="109">
        <v>5.0232000000000001</v>
      </c>
      <c r="H125" s="109">
        <v>229.89</v>
      </c>
      <c r="I125" s="130">
        <v>120</v>
      </c>
      <c r="J125" s="109">
        <v>139.82400000000001</v>
      </c>
      <c r="K125" s="109">
        <v>16.52</v>
      </c>
      <c r="L125" s="109">
        <v>602.78</v>
      </c>
      <c r="M125" s="109">
        <v>702.36</v>
      </c>
      <c r="N125" s="109">
        <v>99.58</v>
      </c>
    </row>
    <row r="126" spans="1:14" ht="16.5" hidden="1" customHeight="1">
      <c r="A126" s="106" t="s">
        <v>403</v>
      </c>
      <c r="B126" s="109" t="s">
        <v>834</v>
      </c>
      <c r="C126" s="110" t="s">
        <v>86</v>
      </c>
      <c r="D126" s="109" t="s">
        <v>3666</v>
      </c>
      <c r="E126" s="109" t="s">
        <v>45</v>
      </c>
      <c r="F126" s="110" t="s">
        <v>127</v>
      </c>
      <c r="G126" s="109">
        <v>79.647099999999995</v>
      </c>
      <c r="H126" s="109">
        <v>229.89</v>
      </c>
      <c r="I126" s="130">
        <v>89</v>
      </c>
      <c r="J126" s="109">
        <v>103.703</v>
      </c>
      <c r="K126" s="109">
        <v>16.52</v>
      </c>
      <c r="L126" s="109">
        <v>7088.59</v>
      </c>
      <c r="M126" s="109">
        <v>8259.64</v>
      </c>
      <c r="N126" s="109">
        <v>1171.05</v>
      </c>
    </row>
    <row r="127" spans="1:14" ht="16.5" hidden="1" customHeight="1">
      <c r="A127" s="106" t="s">
        <v>404</v>
      </c>
      <c r="B127" s="107" t="s">
        <v>3667</v>
      </c>
      <c r="C127" s="108" t="s">
        <v>86</v>
      </c>
      <c r="D127" s="107" t="s">
        <v>3668</v>
      </c>
      <c r="E127" s="107" t="s">
        <v>3669</v>
      </c>
      <c r="F127" s="108" t="s">
        <v>103</v>
      </c>
      <c r="G127" s="107">
        <v>1.8</v>
      </c>
      <c r="H127" s="107">
        <v>5.15</v>
      </c>
      <c r="I127" s="120">
        <v>5.15</v>
      </c>
      <c r="J127" s="107">
        <v>6</v>
      </c>
      <c r="K127" s="107">
        <v>16.52</v>
      </c>
      <c r="L127" s="107">
        <v>9.27</v>
      </c>
      <c r="M127" s="107">
        <v>10.8</v>
      </c>
      <c r="N127" s="107">
        <v>1.53</v>
      </c>
    </row>
    <row r="128" spans="1:14" ht="16.5" hidden="1" customHeight="1">
      <c r="A128" s="106" t="s">
        <v>407</v>
      </c>
      <c r="B128" s="109" t="s">
        <v>1962</v>
      </c>
      <c r="C128" s="110" t="s">
        <v>86</v>
      </c>
      <c r="D128" s="109" t="s">
        <v>1963</v>
      </c>
      <c r="E128" s="109" t="s">
        <v>45</v>
      </c>
      <c r="F128" s="110" t="s">
        <v>103</v>
      </c>
      <c r="G128" s="109">
        <v>4.8</v>
      </c>
      <c r="H128" s="109">
        <v>5.58</v>
      </c>
      <c r="I128" s="121">
        <v>7.18</v>
      </c>
      <c r="J128" s="109">
        <v>8.4</v>
      </c>
      <c r="K128" s="109">
        <v>17</v>
      </c>
      <c r="L128" s="109">
        <v>34.46</v>
      </c>
      <c r="M128" s="109">
        <v>40.32</v>
      </c>
      <c r="N128" s="109">
        <v>5.86</v>
      </c>
    </row>
    <row r="129" spans="1:14" ht="16.5" hidden="1" customHeight="1">
      <c r="A129" s="106" t="s">
        <v>408</v>
      </c>
      <c r="B129" s="107" t="s">
        <v>1967</v>
      </c>
      <c r="C129" s="108" t="s">
        <v>86</v>
      </c>
      <c r="D129" s="107" t="s">
        <v>1968</v>
      </c>
      <c r="E129" s="107" t="s">
        <v>45</v>
      </c>
      <c r="F129" s="108" t="s">
        <v>103</v>
      </c>
      <c r="G129" s="107">
        <v>0.48</v>
      </c>
      <c r="H129" s="107">
        <v>10.3</v>
      </c>
      <c r="I129" s="120">
        <v>10.3</v>
      </c>
      <c r="J129" s="107">
        <v>12</v>
      </c>
      <c r="K129" s="107">
        <v>16.52</v>
      </c>
      <c r="L129" s="107">
        <v>4.9400000000000004</v>
      </c>
      <c r="M129" s="107">
        <v>5.76</v>
      </c>
      <c r="N129" s="107">
        <v>0.82</v>
      </c>
    </row>
    <row r="130" spans="1:14" ht="16.5" hidden="1" customHeight="1">
      <c r="A130" s="106" t="s">
        <v>411</v>
      </c>
      <c r="B130" s="107" t="s">
        <v>1987</v>
      </c>
      <c r="C130" s="108" t="s">
        <v>86</v>
      </c>
      <c r="D130" s="107" t="s">
        <v>1988</v>
      </c>
      <c r="E130" s="107" t="s">
        <v>1681</v>
      </c>
      <c r="F130" s="108" t="s">
        <v>103</v>
      </c>
      <c r="G130" s="107">
        <v>2.5863999999999998</v>
      </c>
      <c r="H130" s="107">
        <v>1.34</v>
      </c>
      <c r="I130" s="120">
        <v>1.34</v>
      </c>
      <c r="J130" s="107">
        <v>1.56</v>
      </c>
      <c r="K130" s="107">
        <v>16.52</v>
      </c>
      <c r="L130" s="107">
        <v>3.47</v>
      </c>
      <c r="M130" s="107">
        <v>4.03</v>
      </c>
      <c r="N130" s="107">
        <v>0.56000000000000005</v>
      </c>
    </row>
    <row r="131" spans="1:14" ht="16.5" hidden="1" customHeight="1">
      <c r="A131" s="106" t="s">
        <v>414</v>
      </c>
      <c r="B131" s="107" t="s">
        <v>1993</v>
      </c>
      <c r="C131" s="108" t="s">
        <v>86</v>
      </c>
      <c r="D131" s="107" t="s">
        <v>306</v>
      </c>
      <c r="E131" s="107" t="s">
        <v>45</v>
      </c>
      <c r="F131" s="108" t="s">
        <v>43</v>
      </c>
      <c r="G131" s="107">
        <v>3.258</v>
      </c>
      <c r="H131" s="107">
        <v>5.05</v>
      </c>
      <c r="I131" s="120">
        <v>5.05</v>
      </c>
      <c r="J131" s="107">
        <v>5.89</v>
      </c>
      <c r="K131" s="107">
        <v>16.52</v>
      </c>
      <c r="L131" s="107">
        <v>16.45</v>
      </c>
      <c r="M131" s="107">
        <v>19.190000000000001</v>
      </c>
      <c r="N131" s="107">
        <v>2.74</v>
      </c>
    </row>
    <row r="132" spans="1:14" ht="16.5" hidden="1" customHeight="1">
      <c r="A132" s="106" t="s">
        <v>415</v>
      </c>
      <c r="B132" s="107" t="s">
        <v>1994</v>
      </c>
      <c r="C132" s="108" t="s">
        <v>86</v>
      </c>
      <c r="D132" s="107" t="s">
        <v>309</v>
      </c>
      <c r="E132" s="107" t="s">
        <v>45</v>
      </c>
      <c r="F132" s="108" t="s">
        <v>103</v>
      </c>
      <c r="G132" s="107">
        <v>1.0840000000000001</v>
      </c>
      <c r="H132" s="107">
        <v>7.57</v>
      </c>
      <c r="I132" s="120">
        <v>7.57</v>
      </c>
      <c r="J132" s="107">
        <v>8.82</v>
      </c>
      <c r="K132" s="107">
        <v>16.52</v>
      </c>
      <c r="L132" s="107">
        <v>8.2100000000000009</v>
      </c>
      <c r="M132" s="107">
        <v>9.56</v>
      </c>
      <c r="N132" s="107">
        <v>1.35</v>
      </c>
    </row>
    <row r="133" spans="1:14" ht="16.5" hidden="1" customHeight="1">
      <c r="A133" s="106" t="s">
        <v>418</v>
      </c>
      <c r="B133" s="107" t="s">
        <v>3670</v>
      </c>
      <c r="C133" s="108" t="s">
        <v>86</v>
      </c>
      <c r="D133" s="107" t="s">
        <v>3671</v>
      </c>
      <c r="E133" s="107" t="s">
        <v>45</v>
      </c>
      <c r="F133" s="108" t="s">
        <v>103</v>
      </c>
      <c r="G133" s="107">
        <v>1.6727000000000001</v>
      </c>
      <c r="H133" s="107">
        <v>9.3699999999999992</v>
      </c>
      <c r="I133" s="120">
        <v>9.3699999999999992</v>
      </c>
      <c r="J133" s="107">
        <v>9.3699999999999992</v>
      </c>
      <c r="K133" s="107">
        <v>0</v>
      </c>
      <c r="L133" s="107">
        <v>15.67</v>
      </c>
      <c r="M133" s="107">
        <v>15.67</v>
      </c>
      <c r="N133" s="107">
        <v>0</v>
      </c>
    </row>
    <row r="134" spans="1:14" ht="16.5" hidden="1" customHeight="1">
      <c r="A134" s="106" t="s">
        <v>420</v>
      </c>
      <c r="B134" s="107" t="s">
        <v>902</v>
      </c>
      <c r="C134" s="108" t="s">
        <v>86</v>
      </c>
      <c r="D134" s="107" t="s">
        <v>903</v>
      </c>
      <c r="E134" s="107" t="s">
        <v>45</v>
      </c>
      <c r="F134" s="108" t="s">
        <v>103</v>
      </c>
      <c r="G134" s="107">
        <v>0.88</v>
      </c>
      <c r="H134" s="107">
        <v>13.99</v>
      </c>
      <c r="I134" s="120">
        <v>13.99</v>
      </c>
      <c r="J134" s="107">
        <v>16.300999999999998</v>
      </c>
      <c r="K134" s="107">
        <v>16.52</v>
      </c>
      <c r="L134" s="107">
        <v>12.31</v>
      </c>
      <c r="M134" s="107">
        <v>14.34</v>
      </c>
      <c r="N134" s="107">
        <v>2.0299999999999998</v>
      </c>
    </row>
    <row r="135" spans="1:14" ht="16.5" hidden="1" customHeight="1">
      <c r="A135" s="106" t="s">
        <v>421</v>
      </c>
      <c r="B135" s="107" t="s">
        <v>1421</v>
      </c>
      <c r="C135" s="108" t="s">
        <v>86</v>
      </c>
      <c r="D135" s="107" t="s">
        <v>1422</v>
      </c>
      <c r="E135" s="107" t="s">
        <v>45</v>
      </c>
      <c r="F135" s="108" t="s">
        <v>103</v>
      </c>
      <c r="G135" s="107">
        <v>7.3</v>
      </c>
      <c r="H135" s="107">
        <v>7.75</v>
      </c>
      <c r="I135" s="120">
        <v>7.75</v>
      </c>
      <c r="J135" s="107">
        <v>7.75</v>
      </c>
      <c r="K135" s="107">
        <v>0</v>
      </c>
      <c r="L135" s="107">
        <v>56.58</v>
      </c>
      <c r="M135" s="107">
        <v>56.58</v>
      </c>
      <c r="N135" s="107">
        <v>0</v>
      </c>
    </row>
    <row r="136" spans="1:14" ht="16.5" hidden="1" customHeight="1">
      <c r="A136" s="106" t="s">
        <v>424</v>
      </c>
      <c r="B136" s="107" t="s">
        <v>1421</v>
      </c>
      <c r="C136" s="108" t="s">
        <v>86</v>
      </c>
      <c r="D136" s="107" t="s">
        <v>1422</v>
      </c>
      <c r="E136" s="107" t="s">
        <v>45</v>
      </c>
      <c r="F136" s="108" t="s">
        <v>103</v>
      </c>
      <c r="G136" s="107">
        <v>0.01</v>
      </c>
      <c r="H136" s="107">
        <v>7.75</v>
      </c>
      <c r="I136" s="120">
        <v>7.75</v>
      </c>
      <c r="J136" s="107">
        <v>7.75</v>
      </c>
      <c r="K136" s="107">
        <v>0</v>
      </c>
      <c r="L136" s="107">
        <v>0.08</v>
      </c>
      <c r="M136" s="107">
        <v>0.08</v>
      </c>
      <c r="N136" s="107">
        <v>0</v>
      </c>
    </row>
    <row r="137" spans="1:14" ht="16.5" hidden="1" customHeight="1">
      <c r="A137" s="106" t="s">
        <v>426</v>
      </c>
      <c r="B137" s="107" t="s">
        <v>1423</v>
      </c>
      <c r="C137" s="108" t="s">
        <v>86</v>
      </c>
      <c r="D137" s="107" t="s">
        <v>1424</v>
      </c>
      <c r="E137" s="107" t="s">
        <v>45</v>
      </c>
      <c r="F137" s="108" t="s">
        <v>103</v>
      </c>
      <c r="G137" s="107">
        <v>0.03</v>
      </c>
      <c r="H137" s="107">
        <v>7.17</v>
      </c>
      <c r="I137" s="120">
        <v>7.17</v>
      </c>
      <c r="J137" s="107">
        <v>7.17</v>
      </c>
      <c r="K137" s="107">
        <v>0</v>
      </c>
      <c r="L137" s="107">
        <v>0.22</v>
      </c>
      <c r="M137" s="107">
        <v>0.22</v>
      </c>
      <c r="N137" s="107">
        <v>0</v>
      </c>
    </row>
    <row r="138" spans="1:14" ht="16.5" hidden="1" customHeight="1">
      <c r="A138" s="106" t="s">
        <v>429</v>
      </c>
      <c r="B138" s="107" t="s">
        <v>261</v>
      </c>
      <c r="C138" s="108" t="s">
        <v>86</v>
      </c>
      <c r="D138" s="107" t="s">
        <v>262</v>
      </c>
      <c r="E138" s="107" t="s">
        <v>45</v>
      </c>
      <c r="F138" s="108" t="s">
        <v>103</v>
      </c>
      <c r="G138" s="107">
        <v>365.6309</v>
      </c>
      <c r="H138" s="107">
        <v>22.22</v>
      </c>
      <c r="I138" s="120">
        <v>22.22</v>
      </c>
      <c r="J138" s="107">
        <v>25.89</v>
      </c>
      <c r="K138" s="107">
        <v>16.52</v>
      </c>
      <c r="L138" s="107">
        <v>8124.32</v>
      </c>
      <c r="M138" s="107">
        <v>9466.18</v>
      </c>
      <c r="N138" s="107">
        <v>1341.86</v>
      </c>
    </row>
    <row r="139" spans="1:14" ht="16.5" hidden="1" customHeight="1">
      <c r="A139" s="106" t="s">
        <v>434</v>
      </c>
      <c r="B139" s="131" t="s">
        <v>3672</v>
      </c>
      <c r="C139" s="132" t="s">
        <v>355</v>
      </c>
      <c r="D139" s="131" t="s">
        <v>3673</v>
      </c>
      <c r="E139" s="131" t="s">
        <v>45</v>
      </c>
      <c r="F139" s="132" t="s">
        <v>103</v>
      </c>
      <c r="G139" s="131">
        <v>110.2517</v>
      </c>
      <c r="H139" s="131">
        <v>16.86</v>
      </c>
      <c r="I139" s="133">
        <v>16.86</v>
      </c>
      <c r="J139" s="131">
        <v>19.05</v>
      </c>
      <c r="K139" s="131">
        <v>16.52</v>
      </c>
      <c r="L139" s="131">
        <v>1858.84</v>
      </c>
      <c r="M139" s="131">
        <v>2100.29</v>
      </c>
      <c r="N139" s="131">
        <v>241.45</v>
      </c>
    </row>
    <row r="140" spans="1:14" ht="16.5" hidden="1" customHeight="1">
      <c r="A140" s="106" t="s">
        <v>438</v>
      </c>
      <c r="B140" s="131" t="s">
        <v>3674</v>
      </c>
      <c r="C140" s="132" t="s">
        <v>355</v>
      </c>
      <c r="D140" s="131" t="s">
        <v>3675</v>
      </c>
      <c r="E140" s="131" t="s">
        <v>45</v>
      </c>
      <c r="F140" s="132" t="s">
        <v>103</v>
      </c>
      <c r="G140" s="131">
        <v>39.300199999999997</v>
      </c>
      <c r="H140" s="131">
        <v>16.399999999999999</v>
      </c>
      <c r="I140" s="133">
        <v>16.399999999999999</v>
      </c>
      <c r="J140" s="131">
        <v>18.53</v>
      </c>
      <c r="K140" s="131">
        <v>16.52</v>
      </c>
      <c r="L140" s="131">
        <v>644.52</v>
      </c>
      <c r="M140" s="131">
        <v>728.23</v>
      </c>
      <c r="N140" s="131">
        <v>83.71</v>
      </c>
    </row>
    <row r="141" spans="1:14" ht="16.5" hidden="1" customHeight="1">
      <c r="A141" s="106" t="s">
        <v>441</v>
      </c>
      <c r="B141" s="107" t="s">
        <v>3676</v>
      </c>
      <c r="C141" s="108" t="s">
        <v>86</v>
      </c>
      <c r="D141" s="107" t="s">
        <v>3677</v>
      </c>
      <c r="E141" s="107" t="s">
        <v>45</v>
      </c>
      <c r="F141" s="108" t="s">
        <v>103</v>
      </c>
      <c r="G141" s="107">
        <v>0.74</v>
      </c>
      <c r="H141" s="107">
        <v>6.45</v>
      </c>
      <c r="I141" s="120">
        <v>6.45</v>
      </c>
      <c r="J141" s="107">
        <v>6.45</v>
      </c>
      <c r="K141" s="107">
        <v>0</v>
      </c>
      <c r="L141" s="107">
        <v>4.7699999999999996</v>
      </c>
      <c r="M141" s="107">
        <v>4.7699999999999996</v>
      </c>
      <c r="N141" s="107">
        <v>0</v>
      </c>
    </row>
    <row r="142" spans="1:14" ht="16.5" hidden="1" customHeight="1">
      <c r="A142" s="106" t="s">
        <v>445</v>
      </c>
      <c r="B142" s="107" t="s">
        <v>2009</v>
      </c>
      <c r="C142" s="108" t="s">
        <v>86</v>
      </c>
      <c r="D142" s="107" t="s">
        <v>2010</v>
      </c>
      <c r="E142" s="107" t="s">
        <v>1681</v>
      </c>
      <c r="F142" s="108" t="s">
        <v>103</v>
      </c>
      <c r="G142" s="107">
        <v>0.73799999999999999</v>
      </c>
      <c r="H142" s="107">
        <v>1.89</v>
      </c>
      <c r="I142" s="120">
        <v>1.89</v>
      </c>
      <c r="J142" s="107">
        <v>2.2000000000000002</v>
      </c>
      <c r="K142" s="107">
        <v>16.52</v>
      </c>
      <c r="L142" s="107">
        <v>1.39</v>
      </c>
      <c r="M142" s="107">
        <v>1.62</v>
      </c>
      <c r="N142" s="107">
        <v>0.23</v>
      </c>
    </row>
    <row r="143" spans="1:14" ht="16.5" hidden="1" customHeight="1">
      <c r="A143" s="111" t="s">
        <v>448</v>
      </c>
      <c r="B143" s="118" t="s">
        <v>1427</v>
      </c>
      <c r="C143" s="119" t="s">
        <v>86</v>
      </c>
      <c r="D143" s="118" t="s">
        <v>1428</v>
      </c>
      <c r="E143" s="118" t="s">
        <v>45</v>
      </c>
      <c r="F143" s="119" t="s">
        <v>103</v>
      </c>
      <c r="G143" s="118">
        <v>6.8</v>
      </c>
      <c r="H143" s="118">
        <v>10.26</v>
      </c>
      <c r="I143" s="124">
        <v>10.26</v>
      </c>
      <c r="J143" s="118">
        <v>11.95</v>
      </c>
      <c r="K143" s="118">
        <v>16.52</v>
      </c>
      <c r="L143" s="118">
        <v>69.77</v>
      </c>
      <c r="M143" s="118">
        <v>81.260000000000005</v>
      </c>
      <c r="N143" s="118">
        <v>11.49</v>
      </c>
    </row>
    <row r="144" spans="1:14" ht="16.5" hidden="1" customHeight="1">
      <c r="A144" s="111" t="s">
        <v>451</v>
      </c>
      <c r="B144" s="118" t="s">
        <v>1427</v>
      </c>
      <c r="C144" s="119" t="s">
        <v>86</v>
      </c>
      <c r="D144" s="118" t="s">
        <v>1428</v>
      </c>
      <c r="E144" s="118" t="s">
        <v>45</v>
      </c>
      <c r="F144" s="119" t="s">
        <v>103</v>
      </c>
      <c r="G144" s="118">
        <v>3.8075999999999999</v>
      </c>
      <c r="H144" s="118">
        <v>10.26</v>
      </c>
      <c r="I144" s="124">
        <v>10.26</v>
      </c>
      <c r="J144" s="118">
        <v>10.26</v>
      </c>
      <c r="K144" s="118">
        <v>0</v>
      </c>
      <c r="L144" s="118">
        <v>39.07</v>
      </c>
      <c r="M144" s="118">
        <v>39.07</v>
      </c>
      <c r="N144" s="118">
        <v>0</v>
      </c>
    </row>
    <row r="145" spans="1:14" ht="16.5" hidden="1" customHeight="1">
      <c r="A145" s="106" t="s">
        <v>455</v>
      </c>
      <c r="B145" s="116" t="s">
        <v>3678</v>
      </c>
      <c r="C145" s="117" t="s">
        <v>355</v>
      </c>
      <c r="D145" s="116" t="s">
        <v>3679</v>
      </c>
      <c r="E145" s="116" t="s">
        <v>3669</v>
      </c>
      <c r="F145" s="117" t="s">
        <v>103</v>
      </c>
      <c r="G145" s="116">
        <v>2.0760000000000001</v>
      </c>
      <c r="H145" s="116">
        <v>5.58</v>
      </c>
      <c r="I145" s="123">
        <v>5.58</v>
      </c>
      <c r="J145" s="116">
        <v>6.5</v>
      </c>
      <c r="K145" s="116">
        <v>16.52</v>
      </c>
      <c r="L145" s="116">
        <v>11.58</v>
      </c>
      <c r="M145" s="116">
        <v>13.49</v>
      </c>
      <c r="N145" s="116">
        <v>1.91</v>
      </c>
    </row>
    <row r="146" spans="1:14" ht="16.5" hidden="1" customHeight="1">
      <c r="A146" s="106" t="s">
        <v>459</v>
      </c>
      <c r="B146" s="109" t="s">
        <v>1431</v>
      </c>
      <c r="C146" s="110" t="s">
        <v>86</v>
      </c>
      <c r="D146" s="109" t="s">
        <v>265</v>
      </c>
      <c r="E146" s="109" t="s">
        <v>1432</v>
      </c>
      <c r="F146" s="110" t="s">
        <v>103</v>
      </c>
      <c r="G146" s="109">
        <v>3.65</v>
      </c>
      <c r="H146" s="109">
        <v>16.13</v>
      </c>
      <c r="I146" s="121">
        <v>20</v>
      </c>
      <c r="J146" s="109">
        <v>20</v>
      </c>
      <c r="K146" s="109">
        <v>0</v>
      </c>
      <c r="L146" s="109">
        <v>73</v>
      </c>
      <c r="M146" s="109">
        <v>73</v>
      </c>
      <c r="N146" s="109">
        <v>0</v>
      </c>
    </row>
    <row r="147" spans="1:14" ht="16.5" hidden="1" customHeight="1">
      <c r="A147" s="106" t="s">
        <v>463</v>
      </c>
      <c r="B147" s="107" t="s">
        <v>3680</v>
      </c>
      <c r="C147" s="108" t="s">
        <v>86</v>
      </c>
      <c r="D147" s="107" t="s">
        <v>3681</v>
      </c>
      <c r="E147" s="107" t="s">
        <v>45</v>
      </c>
      <c r="F147" s="108" t="s">
        <v>103</v>
      </c>
      <c r="G147" s="107">
        <v>7521.732</v>
      </c>
      <c r="H147" s="107">
        <v>21.46</v>
      </c>
      <c r="I147" s="120">
        <v>21.46</v>
      </c>
      <c r="J147" s="107">
        <v>25.01</v>
      </c>
      <c r="K147" s="107">
        <v>16.52</v>
      </c>
      <c r="L147" s="107">
        <v>161416.37</v>
      </c>
      <c r="M147" s="107">
        <v>188118.52</v>
      </c>
      <c r="N147" s="107">
        <v>26702.15</v>
      </c>
    </row>
    <row r="148" spans="1:14" ht="16.5" hidden="1" customHeight="1">
      <c r="A148" s="106" t="s">
        <v>465</v>
      </c>
      <c r="B148" s="107" t="s">
        <v>1433</v>
      </c>
      <c r="C148" s="108" t="s">
        <v>86</v>
      </c>
      <c r="D148" s="107" t="s">
        <v>1434</v>
      </c>
      <c r="E148" s="107" t="s">
        <v>45</v>
      </c>
      <c r="F148" s="108" t="s">
        <v>103</v>
      </c>
      <c r="G148" s="107">
        <v>1.5369999999999999</v>
      </c>
      <c r="H148" s="107">
        <v>6.2</v>
      </c>
      <c r="I148" s="120">
        <v>6.2</v>
      </c>
      <c r="J148" s="107">
        <v>6.2</v>
      </c>
      <c r="K148" s="107">
        <v>0</v>
      </c>
      <c r="L148" s="107">
        <v>9.5299999999999994</v>
      </c>
      <c r="M148" s="107">
        <v>9.5299999999999994</v>
      </c>
      <c r="N148" s="107">
        <v>0</v>
      </c>
    </row>
    <row r="149" spans="1:14" ht="16.5" hidden="1" customHeight="1">
      <c r="A149" s="106" t="s">
        <v>466</v>
      </c>
      <c r="B149" s="107" t="s">
        <v>3682</v>
      </c>
      <c r="C149" s="108" t="s">
        <v>86</v>
      </c>
      <c r="D149" s="107" t="s">
        <v>3683</v>
      </c>
      <c r="E149" s="107" t="s">
        <v>45</v>
      </c>
      <c r="F149" s="108" t="s">
        <v>103</v>
      </c>
      <c r="G149" s="107">
        <v>96.604200000000006</v>
      </c>
      <c r="H149" s="107">
        <v>13</v>
      </c>
      <c r="I149" s="120">
        <v>13</v>
      </c>
      <c r="J149" s="107">
        <v>15.15</v>
      </c>
      <c r="K149" s="107">
        <v>16.52</v>
      </c>
      <c r="L149" s="107">
        <v>1255.8499999999999</v>
      </c>
      <c r="M149" s="107">
        <v>1463.55</v>
      </c>
      <c r="N149" s="107">
        <v>207.7</v>
      </c>
    </row>
    <row r="150" spans="1:14" ht="16.5" hidden="1" customHeight="1">
      <c r="A150" s="106" t="s">
        <v>467</v>
      </c>
      <c r="B150" s="107" t="s">
        <v>927</v>
      </c>
      <c r="C150" s="108" t="s">
        <v>86</v>
      </c>
      <c r="D150" s="107" t="s">
        <v>928</v>
      </c>
      <c r="E150" s="107" t="s">
        <v>45</v>
      </c>
      <c r="F150" s="108" t="s">
        <v>103</v>
      </c>
      <c r="G150" s="107">
        <v>63.595700000000001</v>
      </c>
      <c r="H150" s="107">
        <v>16.96</v>
      </c>
      <c r="I150" s="120">
        <v>16.96</v>
      </c>
      <c r="J150" s="107">
        <v>19.760000000000002</v>
      </c>
      <c r="K150" s="107">
        <v>16.52</v>
      </c>
      <c r="L150" s="107">
        <v>1078.58</v>
      </c>
      <c r="M150" s="107">
        <v>1256.6500000000001</v>
      </c>
      <c r="N150" s="107">
        <v>178.07</v>
      </c>
    </row>
    <row r="151" spans="1:14" ht="16.5" hidden="1" customHeight="1">
      <c r="A151" s="106" t="s">
        <v>468</v>
      </c>
      <c r="B151" s="107" t="s">
        <v>3684</v>
      </c>
      <c r="C151" s="108" t="s">
        <v>86</v>
      </c>
      <c r="D151" s="107" t="s">
        <v>3685</v>
      </c>
      <c r="E151" s="107" t="s">
        <v>45</v>
      </c>
      <c r="F151" s="108" t="s">
        <v>103</v>
      </c>
      <c r="G151" s="107">
        <v>0.33700000000000002</v>
      </c>
      <c r="H151" s="107">
        <v>11.89</v>
      </c>
      <c r="I151" s="120">
        <v>11.89</v>
      </c>
      <c r="J151" s="107">
        <v>13.85</v>
      </c>
      <c r="K151" s="107">
        <v>16.52</v>
      </c>
      <c r="L151" s="107">
        <v>4.01</v>
      </c>
      <c r="M151" s="107">
        <v>4.67</v>
      </c>
      <c r="N151" s="107">
        <v>0.66</v>
      </c>
    </row>
    <row r="152" spans="1:14" ht="16.5" hidden="1" customHeight="1">
      <c r="A152" s="106" t="s">
        <v>469</v>
      </c>
      <c r="B152" s="109" t="s">
        <v>3686</v>
      </c>
      <c r="C152" s="110" t="s">
        <v>86</v>
      </c>
      <c r="D152" s="109" t="s">
        <v>3687</v>
      </c>
      <c r="E152" s="109" t="s">
        <v>3688</v>
      </c>
      <c r="F152" s="110" t="s">
        <v>103</v>
      </c>
      <c r="G152" s="109">
        <v>1253.7645</v>
      </c>
      <c r="H152" s="109">
        <v>26.5</v>
      </c>
      <c r="I152" s="130">
        <v>23.83</v>
      </c>
      <c r="J152" s="109">
        <v>26.93</v>
      </c>
      <c r="K152" s="109">
        <v>13</v>
      </c>
      <c r="L152" s="109">
        <v>29877.21</v>
      </c>
      <c r="M152" s="109">
        <v>33763.879999999997</v>
      </c>
      <c r="N152" s="109">
        <v>3886.67</v>
      </c>
    </row>
    <row r="153" spans="1:14" ht="16.5" hidden="1" customHeight="1">
      <c r="A153" s="106" t="s">
        <v>470</v>
      </c>
      <c r="B153" s="107" t="s">
        <v>3689</v>
      </c>
      <c r="C153" s="108" t="s">
        <v>86</v>
      </c>
      <c r="D153" s="107" t="s">
        <v>3690</v>
      </c>
      <c r="E153" s="107" t="s">
        <v>45</v>
      </c>
      <c r="F153" s="108" t="s">
        <v>103</v>
      </c>
      <c r="G153" s="107">
        <v>48.302100000000003</v>
      </c>
      <c r="H153" s="107">
        <v>38.619999999999997</v>
      </c>
      <c r="I153" s="120">
        <v>38.619999999999997</v>
      </c>
      <c r="J153" s="107">
        <v>45</v>
      </c>
      <c r="K153" s="107">
        <v>16.52</v>
      </c>
      <c r="L153" s="107">
        <v>1865.43</v>
      </c>
      <c r="M153" s="107">
        <v>2173.59</v>
      </c>
      <c r="N153" s="107">
        <v>308.16000000000003</v>
      </c>
    </row>
    <row r="154" spans="1:14" ht="16.5" hidden="1" customHeight="1">
      <c r="A154" s="106" t="s">
        <v>471</v>
      </c>
      <c r="B154" s="107" t="s">
        <v>267</v>
      </c>
      <c r="C154" s="108" t="s">
        <v>86</v>
      </c>
      <c r="D154" s="107" t="s">
        <v>268</v>
      </c>
      <c r="E154" s="107" t="s">
        <v>269</v>
      </c>
      <c r="F154" s="108" t="s">
        <v>103</v>
      </c>
      <c r="G154" s="107">
        <v>896.78399999999999</v>
      </c>
      <c r="H154" s="107">
        <v>1.7</v>
      </c>
      <c r="I154" s="120">
        <v>1.7</v>
      </c>
      <c r="J154" s="107">
        <v>1.9810000000000001</v>
      </c>
      <c r="K154" s="107">
        <v>16.52</v>
      </c>
      <c r="L154" s="107">
        <v>1524.53</v>
      </c>
      <c r="M154" s="107">
        <v>1776.53</v>
      </c>
      <c r="N154" s="107">
        <v>252</v>
      </c>
    </row>
    <row r="155" spans="1:14" ht="16.5" hidden="1" customHeight="1">
      <c r="A155" s="106" t="s">
        <v>472</v>
      </c>
      <c r="B155" s="131" t="s">
        <v>3691</v>
      </c>
      <c r="C155" s="132" t="s">
        <v>355</v>
      </c>
      <c r="D155" s="131" t="s">
        <v>3692</v>
      </c>
      <c r="E155" s="131" t="s">
        <v>45</v>
      </c>
      <c r="F155" s="132" t="s">
        <v>127</v>
      </c>
      <c r="G155" s="131">
        <v>329.7</v>
      </c>
      <c r="H155" s="131">
        <v>2.42</v>
      </c>
      <c r="I155" s="133">
        <v>2.42</v>
      </c>
      <c r="J155" s="131">
        <v>2.73</v>
      </c>
      <c r="K155" s="131">
        <v>16.52</v>
      </c>
      <c r="L155" s="131">
        <v>797.87</v>
      </c>
      <c r="M155" s="131">
        <v>900.08</v>
      </c>
      <c r="N155" s="131">
        <v>102.21</v>
      </c>
    </row>
    <row r="156" spans="1:14" ht="16.5" hidden="1" customHeight="1">
      <c r="A156" s="111" t="s">
        <v>473</v>
      </c>
      <c r="B156" s="118" t="s">
        <v>3693</v>
      </c>
      <c r="C156" s="119" t="s">
        <v>86</v>
      </c>
      <c r="D156" s="118" t="s">
        <v>3694</v>
      </c>
      <c r="E156" s="118" t="s">
        <v>45</v>
      </c>
      <c r="F156" s="119" t="s">
        <v>103</v>
      </c>
      <c r="G156" s="118">
        <v>125.5352</v>
      </c>
      <c r="H156" s="118">
        <v>2.1</v>
      </c>
      <c r="I156" s="124">
        <v>2.1</v>
      </c>
      <c r="J156" s="118">
        <v>2.4500000000000002</v>
      </c>
      <c r="K156" s="118">
        <v>16.52</v>
      </c>
      <c r="L156" s="118">
        <v>263.62</v>
      </c>
      <c r="M156" s="118">
        <v>307.56</v>
      </c>
      <c r="N156" s="118">
        <v>43.94</v>
      </c>
    </row>
    <row r="157" spans="1:14" ht="16.5" hidden="1" customHeight="1">
      <c r="A157" s="111" t="s">
        <v>474</v>
      </c>
      <c r="B157" s="118" t="s">
        <v>3693</v>
      </c>
      <c r="C157" s="119" t="s">
        <v>86</v>
      </c>
      <c r="D157" s="118" t="s">
        <v>3694</v>
      </c>
      <c r="E157" s="118" t="s">
        <v>45</v>
      </c>
      <c r="F157" s="119" t="s">
        <v>103</v>
      </c>
      <c r="G157" s="118">
        <v>4.6280999999999999</v>
      </c>
      <c r="H157" s="118">
        <v>2.1</v>
      </c>
      <c r="I157" s="124">
        <v>2.1</v>
      </c>
      <c r="J157" s="118">
        <v>2.1</v>
      </c>
      <c r="K157" s="118">
        <v>0</v>
      </c>
      <c r="L157" s="118">
        <v>9.7200000000000006</v>
      </c>
      <c r="M157" s="118">
        <v>9.7200000000000006</v>
      </c>
      <c r="N157" s="118">
        <v>0</v>
      </c>
    </row>
    <row r="158" spans="1:14" ht="16.5" hidden="1" customHeight="1">
      <c r="A158" s="106" t="s">
        <v>475</v>
      </c>
      <c r="B158" s="107" t="s">
        <v>3695</v>
      </c>
      <c r="C158" s="108" t="s">
        <v>86</v>
      </c>
      <c r="D158" s="107" t="s">
        <v>3696</v>
      </c>
      <c r="E158" s="107" t="s">
        <v>45</v>
      </c>
      <c r="F158" s="108" t="s">
        <v>103</v>
      </c>
      <c r="G158" s="107">
        <v>117.2034</v>
      </c>
      <c r="H158" s="107">
        <v>3.2</v>
      </c>
      <c r="I158" s="120">
        <v>3.2</v>
      </c>
      <c r="J158" s="107">
        <v>3.73</v>
      </c>
      <c r="K158" s="107">
        <v>16.52</v>
      </c>
      <c r="L158" s="107">
        <v>375.05</v>
      </c>
      <c r="M158" s="107">
        <v>437.17</v>
      </c>
      <c r="N158" s="107">
        <v>62.12</v>
      </c>
    </row>
    <row r="159" spans="1:14" ht="16.5" hidden="1" customHeight="1">
      <c r="A159" s="106" t="s">
        <v>476</v>
      </c>
      <c r="B159" s="107" t="s">
        <v>3697</v>
      </c>
      <c r="C159" s="108" t="s">
        <v>86</v>
      </c>
      <c r="D159" s="107" t="s">
        <v>3698</v>
      </c>
      <c r="E159" s="107" t="s">
        <v>45</v>
      </c>
      <c r="F159" s="108" t="s">
        <v>103</v>
      </c>
      <c r="G159" s="107">
        <v>46.888300000000001</v>
      </c>
      <c r="H159" s="107">
        <v>0.57999999999999996</v>
      </c>
      <c r="I159" s="120">
        <v>0.57999999999999996</v>
      </c>
      <c r="J159" s="107">
        <v>0.68</v>
      </c>
      <c r="K159" s="107">
        <v>16.52</v>
      </c>
      <c r="L159" s="107">
        <v>27.2</v>
      </c>
      <c r="M159" s="107">
        <v>31.88</v>
      </c>
      <c r="N159" s="107">
        <v>4.68</v>
      </c>
    </row>
    <row r="160" spans="1:14" ht="16.5" hidden="1" customHeight="1">
      <c r="A160" s="111" t="s">
        <v>477</v>
      </c>
      <c r="B160" s="118" t="s">
        <v>2017</v>
      </c>
      <c r="C160" s="119" t="s">
        <v>86</v>
      </c>
      <c r="D160" s="118" t="s">
        <v>1968</v>
      </c>
      <c r="E160" s="118" t="s">
        <v>45</v>
      </c>
      <c r="F160" s="119" t="s">
        <v>103</v>
      </c>
      <c r="G160" s="118">
        <v>1.5799000000000001</v>
      </c>
      <c r="H160" s="118">
        <v>13.07</v>
      </c>
      <c r="I160" s="124">
        <v>13.07</v>
      </c>
      <c r="J160" s="118">
        <v>15.23</v>
      </c>
      <c r="K160" s="118">
        <v>16.52</v>
      </c>
      <c r="L160" s="118">
        <v>20.65</v>
      </c>
      <c r="M160" s="118">
        <v>24.06</v>
      </c>
      <c r="N160" s="118">
        <v>3.41</v>
      </c>
    </row>
    <row r="161" spans="1:14" ht="16.5" hidden="1" customHeight="1">
      <c r="A161" s="111" t="s">
        <v>478</v>
      </c>
      <c r="B161" s="118" t="s">
        <v>2017</v>
      </c>
      <c r="C161" s="119" t="s">
        <v>86</v>
      </c>
      <c r="D161" s="118" t="s">
        <v>1968</v>
      </c>
      <c r="E161" s="118" t="s">
        <v>45</v>
      </c>
      <c r="F161" s="119" t="s">
        <v>103</v>
      </c>
      <c r="G161" s="118">
        <v>0.3</v>
      </c>
      <c r="H161" s="118">
        <v>13.07</v>
      </c>
      <c r="I161" s="124">
        <v>13.07</v>
      </c>
      <c r="J161" s="118">
        <v>15.228999999999999</v>
      </c>
      <c r="K161" s="118">
        <v>16.52</v>
      </c>
      <c r="L161" s="118">
        <v>3.92</v>
      </c>
      <c r="M161" s="118">
        <v>4.57</v>
      </c>
      <c r="N161" s="118">
        <v>0.65</v>
      </c>
    </row>
    <row r="162" spans="1:14" ht="16.5" hidden="1" customHeight="1">
      <c r="A162" s="106" t="s">
        <v>479</v>
      </c>
      <c r="B162" s="107" t="s">
        <v>280</v>
      </c>
      <c r="C162" s="108" t="s">
        <v>86</v>
      </c>
      <c r="D162" s="107" t="s">
        <v>281</v>
      </c>
      <c r="E162" s="107" t="s">
        <v>45</v>
      </c>
      <c r="F162" s="108" t="s">
        <v>103</v>
      </c>
      <c r="G162" s="107">
        <v>8.7513000000000005</v>
      </c>
      <c r="H162" s="107">
        <v>8.84</v>
      </c>
      <c r="I162" s="120">
        <v>8.84</v>
      </c>
      <c r="J162" s="107">
        <v>10.3</v>
      </c>
      <c r="K162" s="107">
        <v>16.52</v>
      </c>
      <c r="L162" s="107">
        <v>77.36</v>
      </c>
      <c r="M162" s="107">
        <v>90.14</v>
      </c>
      <c r="N162" s="107">
        <v>12.78</v>
      </c>
    </row>
    <row r="163" spans="1:14" ht="16.5" hidden="1" customHeight="1">
      <c r="A163" s="106" t="s">
        <v>480</v>
      </c>
      <c r="B163" s="109" t="s">
        <v>3699</v>
      </c>
      <c r="C163" s="110" t="s">
        <v>86</v>
      </c>
      <c r="D163" s="109" t="s">
        <v>644</v>
      </c>
      <c r="E163" s="109" t="s">
        <v>45</v>
      </c>
      <c r="F163" s="110" t="s">
        <v>9</v>
      </c>
      <c r="G163" s="109">
        <v>2.5999999999999999E-3</v>
      </c>
      <c r="H163" s="109">
        <v>5650</v>
      </c>
      <c r="I163" s="121">
        <v>6168</v>
      </c>
      <c r="J163" s="109">
        <v>7186.9539999999997</v>
      </c>
      <c r="K163" s="109">
        <v>16.52</v>
      </c>
      <c r="L163" s="109">
        <v>16.04</v>
      </c>
      <c r="M163" s="109">
        <v>18.690000000000001</v>
      </c>
      <c r="N163" s="109">
        <v>2.65</v>
      </c>
    </row>
    <row r="164" spans="1:14" ht="16.5" hidden="1" customHeight="1">
      <c r="A164" s="106" t="s">
        <v>482</v>
      </c>
      <c r="B164" s="107" t="s">
        <v>951</v>
      </c>
      <c r="C164" s="108" t="s">
        <v>86</v>
      </c>
      <c r="D164" s="107" t="s">
        <v>952</v>
      </c>
      <c r="E164" s="107" t="s">
        <v>45</v>
      </c>
      <c r="F164" s="108" t="s">
        <v>103</v>
      </c>
      <c r="G164" s="107">
        <v>11.9107</v>
      </c>
      <c r="H164" s="107">
        <v>14.94</v>
      </c>
      <c r="I164" s="120">
        <v>14.94</v>
      </c>
      <c r="J164" s="107">
        <v>17.41</v>
      </c>
      <c r="K164" s="107">
        <v>16.52</v>
      </c>
      <c r="L164" s="107">
        <v>177.95</v>
      </c>
      <c r="M164" s="107">
        <v>207.37</v>
      </c>
      <c r="N164" s="107">
        <v>29.42</v>
      </c>
    </row>
    <row r="165" spans="1:14" ht="16.5" hidden="1" customHeight="1">
      <c r="A165" s="106" t="s">
        <v>485</v>
      </c>
      <c r="B165" s="107" t="s">
        <v>2035</v>
      </c>
      <c r="C165" s="108" t="s">
        <v>86</v>
      </c>
      <c r="D165" s="107" t="s">
        <v>1975</v>
      </c>
      <c r="E165" s="107" t="s">
        <v>45</v>
      </c>
      <c r="F165" s="108" t="s">
        <v>103</v>
      </c>
      <c r="G165" s="107">
        <v>20.546900000000001</v>
      </c>
      <c r="H165" s="107">
        <v>4.29</v>
      </c>
      <c r="I165" s="120">
        <v>4.29</v>
      </c>
      <c r="J165" s="107">
        <v>5</v>
      </c>
      <c r="K165" s="107">
        <v>16.52</v>
      </c>
      <c r="L165" s="107">
        <v>88.15</v>
      </c>
      <c r="M165" s="107">
        <v>102.73</v>
      </c>
      <c r="N165" s="107">
        <v>14.58</v>
      </c>
    </row>
    <row r="166" spans="1:14" ht="16.5" hidden="1" customHeight="1">
      <c r="A166" s="106" t="s">
        <v>487</v>
      </c>
      <c r="B166" s="109" t="s">
        <v>283</v>
      </c>
      <c r="C166" s="110" t="s">
        <v>86</v>
      </c>
      <c r="D166" s="109" t="s">
        <v>284</v>
      </c>
      <c r="E166" s="109" t="s">
        <v>98</v>
      </c>
      <c r="F166" s="110" t="s">
        <v>103</v>
      </c>
      <c r="G166" s="109">
        <v>17.9482</v>
      </c>
      <c r="H166" s="109">
        <v>6.38</v>
      </c>
      <c r="I166" s="121">
        <v>7.57</v>
      </c>
      <c r="J166" s="109">
        <v>7.57</v>
      </c>
      <c r="K166" s="109">
        <v>0</v>
      </c>
      <c r="L166" s="109">
        <v>135.87</v>
      </c>
      <c r="M166" s="109">
        <v>135.87</v>
      </c>
      <c r="N166" s="109">
        <v>0</v>
      </c>
    </row>
    <row r="167" spans="1:14" ht="16.5" hidden="1" customHeight="1">
      <c r="A167" s="106" t="s">
        <v>489</v>
      </c>
      <c r="B167" s="109" t="s">
        <v>283</v>
      </c>
      <c r="C167" s="110" t="s">
        <v>86</v>
      </c>
      <c r="D167" s="109" t="s">
        <v>284</v>
      </c>
      <c r="E167" s="109" t="s">
        <v>98</v>
      </c>
      <c r="F167" s="110" t="s">
        <v>103</v>
      </c>
      <c r="G167" s="109">
        <v>3.72</v>
      </c>
      <c r="H167" s="109">
        <v>6.38</v>
      </c>
      <c r="I167" s="121">
        <v>7.57</v>
      </c>
      <c r="J167" s="109">
        <v>7.57</v>
      </c>
      <c r="K167" s="109">
        <v>0</v>
      </c>
      <c r="L167" s="109">
        <v>28.16</v>
      </c>
      <c r="M167" s="109">
        <v>28.16</v>
      </c>
      <c r="N167" s="109">
        <v>0</v>
      </c>
    </row>
    <row r="168" spans="1:14" ht="16.5" hidden="1" customHeight="1">
      <c r="A168" s="106" t="s">
        <v>491</v>
      </c>
      <c r="B168" s="107" t="s">
        <v>1440</v>
      </c>
      <c r="C168" s="108" t="s">
        <v>86</v>
      </c>
      <c r="D168" s="107" t="s">
        <v>1441</v>
      </c>
      <c r="E168" s="107" t="s">
        <v>45</v>
      </c>
      <c r="F168" s="108" t="s">
        <v>103</v>
      </c>
      <c r="G168" s="107">
        <v>1.4431</v>
      </c>
      <c r="H168" s="107">
        <v>3.94</v>
      </c>
      <c r="I168" s="120">
        <v>3.94</v>
      </c>
      <c r="J168" s="107">
        <v>3.94</v>
      </c>
      <c r="K168" s="107">
        <v>0</v>
      </c>
      <c r="L168" s="107">
        <v>5.69</v>
      </c>
      <c r="M168" s="107">
        <v>5.69</v>
      </c>
      <c r="N168" s="107">
        <v>0</v>
      </c>
    </row>
    <row r="169" spans="1:14" ht="16.5" hidden="1" customHeight="1">
      <c r="A169" s="106" t="s">
        <v>493</v>
      </c>
      <c r="B169" s="107" t="s">
        <v>1442</v>
      </c>
      <c r="C169" s="108" t="s">
        <v>86</v>
      </c>
      <c r="D169" s="107" t="s">
        <v>1443</v>
      </c>
      <c r="E169" s="107" t="s">
        <v>45</v>
      </c>
      <c r="F169" s="108" t="s">
        <v>103</v>
      </c>
      <c r="G169" s="107">
        <v>2E-3</v>
      </c>
      <c r="H169" s="107">
        <v>14.45</v>
      </c>
      <c r="I169" s="120">
        <v>14.45</v>
      </c>
      <c r="J169" s="107">
        <v>14.45</v>
      </c>
      <c r="K169" s="107">
        <v>0</v>
      </c>
      <c r="L169" s="107">
        <v>0.03</v>
      </c>
      <c r="M169" s="107">
        <v>0.03</v>
      </c>
      <c r="N169" s="107">
        <v>0</v>
      </c>
    </row>
    <row r="170" spans="1:14" ht="16.5" hidden="1" customHeight="1">
      <c r="A170" s="106" t="s">
        <v>495</v>
      </c>
      <c r="B170" s="107" t="s">
        <v>1442</v>
      </c>
      <c r="C170" s="108" t="s">
        <v>86</v>
      </c>
      <c r="D170" s="107" t="s">
        <v>1443</v>
      </c>
      <c r="E170" s="107" t="s">
        <v>45</v>
      </c>
      <c r="F170" s="108" t="s">
        <v>103</v>
      </c>
      <c r="G170" s="107">
        <v>0.81799999999999995</v>
      </c>
      <c r="H170" s="107">
        <v>14.45</v>
      </c>
      <c r="I170" s="120">
        <v>14.45</v>
      </c>
      <c r="J170" s="107">
        <v>14.45</v>
      </c>
      <c r="K170" s="107">
        <v>0</v>
      </c>
      <c r="L170" s="107">
        <v>11.82</v>
      </c>
      <c r="M170" s="107">
        <v>11.82</v>
      </c>
      <c r="N170" s="107">
        <v>0</v>
      </c>
    </row>
    <row r="171" spans="1:14" ht="16.5" hidden="1" customHeight="1">
      <c r="A171" s="106" t="s">
        <v>497</v>
      </c>
      <c r="B171" s="107" t="s">
        <v>3700</v>
      </c>
      <c r="C171" s="108" t="s">
        <v>86</v>
      </c>
      <c r="D171" s="107" t="s">
        <v>3701</v>
      </c>
      <c r="E171" s="107" t="s">
        <v>45</v>
      </c>
      <c r="F171" s="108" t="s">
        <v>103</v>
      </c>
      <c r="G171" s="107">
        <v>21.74</v>
      </c>
      <c r="H171" s="107">
        <v>34.61</v>
      </c>
      <c r="I171" s="120">
        <v>34.61</v>
      </c>
      <c r="J171" s="107">
        <v>40.33</v>
      </c>
      <c r="K171" s="107">
        <v>16.52</v>
      </c>
      <c r="L171" s="107">
        <v>752.42</v>
      </c>
      <c r="M171" s="107">
        <v>876.77</v>
      </c>
      <c r="N171" s="107">
        <v>124.35</v>
      </c>
    </row>
    <row r="172" spans="1:14" ht="16.5" hidden="1" customHeight="1">
      <c r="A172" s="106" t="s">
        <v>499</v>
      </c>
      <c r="B172" s="107" t="s">
        <v>957</v>
      </c>
      <c r="C172" s="108" t="s">
        <v>86</v>
      </c>
      <c r="D172" s="107" t="s">
        <v>958</v>
      </c>
      <c r="E172" s="107" t="s">
        <v>45</v>
      </c>
      <c r="F172" s="108" t="s">
        <v>103</v>
      </c>
      <c r="G172" s="107">
        <v>48.0503</v>
      </c>
      <c r="H172" s="107">
        <v>3</v>
      </c>
      <c r="I172" s="120">
        <v>3</v>
      </c>
      <c r="J172" s="107">
        <v>3.5</v>
      </c>
      <c r="K172" s="107">
        <v>16.52</v>
      </c>
      <c r="L172" s="107">
        <v>144.15</v>
      </c>
      <c r="M172" s="107">
        <v>168.18</v>
      </c>
      <c r="N172" s="107">
        <v>24.03</v>
      </c>
    </row>
    <row r="173" spans="1:14" ht="16.5" hidden="1" customHeight="1">
      <c r="A173" s="106" t="s">
        <v>501</v>
      </c>
      <c r="B173" s="109" t="s">
        <v>290</v>
      </c>
      <c r="C173" s="110" t="s">
        <v>86</v>
      </c>
      <c r="D173" s="109" t="s">
        <v>291</v>
      </c>
      <c r="E173" s="109" t="s">
        <v>45</v>
      </c>
      <c r="F173" s="110" t="s">
        <v>103</v>
      </c>
      <c r="G173" s="109">
        <v>369.26400000000001</v>
      </c>
      <c r="H173" s="109">
        <v>0.98</v>
      </c>
      <c r="I173" s="134">
        <v>1.01</v>
      </c>
      <c r="J173" s="109">
        <v>1.1399999999999999</v>
      </c>
      <c r="K173" s="109">
        <v>16.52</v>
      </c>
      <c r="L173" s="109">
        <v>372.96</v>
      </c>
      <c r="M173" s="109">
        <v>420.96</v>
      </c>
      <c r="N173" s="109">
        <v>48</v>
      </c>
    </row>
    <row r="174" spans="1:14" ht="16.5" hidden="1" customHeight="1">
      <c r="A174" s="106" t="s">
        <v>505</v>
      </c>
      <c r="B174" s="107" t="s">
        <v>968</v>
      </c>
      <c r="C174" s="108" t="s">
        <v>86</v>
      </c>
      <c r="D174" s="107" t="s">
        <v>969</v>
      </c>
      <c r="E174" s="107" t="s">
        <v>45</v>
      </c>
      <c r="F174" s="108" t="s">
        <v>103</v>
      </c>
      <c r="G174" s="107">
        <v>17.982800000000001</v>
      </c>
      <c r="H174" s="107">
        <v>5.59</v>
      </c>
      <c r="I174" s="120">
        <v>5.59</v>
      </c>
      <c r="J174" s="107">
        <v>6.51</v>
      </c>
      <c r="K174" s="107">
        <v>16.52</v>
      </c>
      <c r="L174" s="107">
        <v>100.52</v>
      </c>
      <c r="M174" s="107">
        <v>117.07</v>
      </c>
      <c r="N174" s="107">
        <v>16.55</v>
      </c>
    </row>
    <row r="175" spans="1:14" ht="16.5" hidden="1" customHeight="1">
      <c r="A175" s="106" t="s">
        <v>508</v>
      </c>
      <c r="B175" s="116" t="s">
        <v>2055</v>
      </c>
      <c r="C175" s="117" t="s">
        <v>355</v>
      </c>
      <c r="D175" s="116" t="s">
        <v>3702</v>
      </c>
      <c r="E175" s="116" t="s">
        <v>45</v>
      </c>
      <c r="F175" s="117" t="s">
        <v>344</v>
      </c>
      <c r="G175" s="116">
        <v>30.45</v>
      </c>
      <c r="H175" s="116">
        <v>215.51</v>
      </c>
      <c r="I175" s="123">
        <v>215.51</v>
      </c>
      <c r="J175" s="116">
        <v>251.11199999999999</v>
      </c>
      <c r="K175" s="116">
        <v>16.52</v>
      </c>
      <c r="L175" s="116">
        <v>6562.28</v>
      </c>
      <c r="M175" s="116">
        <v>7646.36</v>
      </c>
      <c r="N175" s="116">
        <v>1084.08</v>
      </c>
    </row>
    <row r="176" spans="1:14" ht="16.5" hidden="1" customHeight="1">
      <c r="A176" s="106" t="s">
        <v>509</v>
      </c>
      <c r="B176" s="116" t="s">
        <v>2055</v>
      </c>
      <c r="C176" s="117" t="s">
        <v>355</v>
      </c>
      <c r="D176" s="116" t="s">
        <v>3703</v>
      </c>
      <c r="E176" s="116" t="s">
        <v>45</v>
      </c>
      <c r="F176" s="117" t="s">
        <v>344</v>
      </c>
      <c r="G176" s="116">
        <v>530.84500000000003</v>
      </c>
      <c r="H176" s="116">
        <v>192.66</v>
      </c>
      <c r="I176" s="123">
        <v>192.66</v>
      </c>
      <c r="J176" s="116">
        <v>224.49</v>
      </c>
      <c r="K176" s="116">
        <v>16.52</v>
      </c>
      <c r="L176" s="116">
        <v>102272.6</v>
      </c>
      <c r="M176" s="116">
        <v>119169.39</v>
      </c>
      <c r="N176" s="116">
        <v>16896.79</v>
      </c>
    </row>
    <row r="177" spans="1:14" ht="16.5" hidden="1" customHeight="1">
      <c r="A177" s="106" t="s">
        <v>511</v>
      </c>
      <c r="B177" s="116" t="s">
        <v>2055</v>
      </c>
      <c r="C177" s="117" t="s">
        <v>355</v>
      </c>
      <c r="D177" s="116" t="s">
        <v>3704</v>
      </c>
      <c r="E177" s="116" t="s">
        <v>45</v>
      </c>
      <c r="F177" s="117" t="s">
        <v>344</v>
      </c>
      <c r="G177" s="116">
        <v>101.5</v>
      </c>
      <c r="H177" s="116">
        <v>88.84</v>
      </c>
      <c r="I177" s="123">
        <v>88.84</v>
      </c>
      <c r="J177" s="116">
        <v>103.51600000000001</v>
      </c>
      <c r="K177" s="116">
        <v>16.52</v>
      </c>
      <c r="L177" s="116">
        <v>9017.26</v>
      </c>
      <c r="M177" s="116">
        <v>10506.87</v>
      </c>
      <c r="N177" s="116">
        <v>1489.61</v>
      </c>
    </row>
    <row r="178" spans="1:14" ht="16.5" hidden="1" customHeight="1">
      <c r="A178" s="106" t="s">
        <v>512</v>
      </c>
      <c r="B178" s="116" t="s">
        <v>2055</v>
      </c>
      <c r="C178" s="117" t="s">
        <v>355</v>
      </c>
      <c r="D178" s="116" t="s">
        <v>3705</v>
      </c>
      <c r="E178" s="116" t="s">
        <v>45</v>
      </c>
      <c r="F178" s="117" t="s">
        <v>344</v>
      </c>
      <c r="G178" s="116">
        <v>1.1200000000000001</v>
      </c>
      <c r="H178" s="116">
        <v>23.2</v>
      </c>
      <c r="I178" s="123">
        <v>23.2</v>
      </c>
      <c r="J178" s="116">
        <v>27.033000000000001</v>
      </c>
      <c r="K178" s="116">
        <v>16.52</v>
      </c>
      <c r="L178" s="116">
        <v>25.98</v>
      </c>
      <c r="M178" s="116">
        <v>30.28</v>
      </c>
      <c r="N178" s="116">
        <v>4.3</v>
      </c>
    </row>
    <row r="179" spans="1:14" ht="16.5" hidden="1" customHeight="1">
      <c r="A179" s="106" t="s">
        <v>517</v>
      </c>
      <c r="B179" s="107" t="s">
        <v>2073</v>
      </c>
      <c r="C179" s="108" t="s">
        <v>86</v>
      </c>
      <c r="D179" s="107" t="s">
        <v>2074</v>
      </c>
      <c r="E179" s="107" t="s">
        <v>45</v>
      </c>
      <c r="F179" s="108" t="s">
        <v>103</v>
      </c>
      <c r="G179" s="107">
        <v>17.671900000000001</v>
      </c>
      <c r="H179" s="107">
        <v>9.74</v>
      </c>
      <c r="I179" s="120">
        <v>9.74</v>
      </c>
      <c r="J179" s="107">
        <v>11.35</v>
      </c>
      <c r="K179" s="107">
        <v>16.52</v>
      </c>
      <c r="L179" s="107">
        <v>172.12</v>
      </c>
      <c r="M179" s="107">
        <v>200.58</v>
      </c>
      <c r="N179" s="107">
        <v>28.46</v>
      </c>
    </row>
    <row r="180" spans="1:14" ht="16.5" hidden="1" customHeight="1">
      <c r="A180" s="106" t="s">
        <v>518</v>
      </c>
      <c r="B180" s="107" t="s">
        <v>1444</v>
      </c>
      <c r="C180" s="108" t="s">
        <v>86</v>
      </c>
      <c r="D180" s="107" t="s">
        <v>1445</v>
      </c>
      <c r="E180" s="107" t="s">
        <v>45</v>
      </c>
      <c r="F180" s="108" t="s">
        <v>103</v>
      </c>
      <c r="G180" s="107">
        <v>0.77710000000000001</v>
      </c>
      <c r="H180" s="107">
        <v>6.33</v>
      </c>
      <c r="I180" s="120">
        <v>6.33</v>
      </c>
      <c r="J180" s="107">
        <v>6.33</v>
      </c>
      <c r="K180" s="107">
        <v>0</v>
      </c>
      <c r="L180" s="107">
        <v>4.92</v>
      </c>
      <c r="M180" s="107">
        <v>4.92</v>
      </c>
      <c r="N180" s="107">
        <v>0</v>
      </c>
    </row>
    <row r="181" spans="1:14" ht="16.5" hidden="1" customHeight="1">
      <c r="A181" s="106" t="s">
        <v>522</v>
      </c>
      <c r="B181" s="107" t="s">
        <v>3706</v>
      </c>
      <c r="C181" s="108" t="s">
        <v>86</v>
      </c>
      <c r="D181" s="107" t="s">
        <v>3707</v>
      </c>
      <c r="E181" s="107" t="s">
        <v>45</v>
      </c>
      <c r="F181" s="108" t="s">
        <v>103</v>
      </c>
      <c r="G181" s="107">
        <v>4660.4795999999997</v>
      </c>
      <c r="H181" s="107">
        <v>11</v>
      </c>
      <c r="I181" s="120">
        <v>11</v>
      </c>
      <c r="J181" s="107">
        <v>12.82</v>
      </c>
      <c r="K181" s="107">
        <v>16.52</v>
      </c>
      <c r="L181" s="107">
        <v>51265.279999999999</v>
      </c>
      <c r="M181" s="107">
        <v>59747.35</v>
      </c>
      <c r="N181" s="107">
        <v>8482.07</v>
      </c>
    </row>
    <row r="182" spans="1:14" ht="16.5" hidden="1" customHeight="1">
      <c r="A182" s="106" t="s">
        <v>523</v>
      </c>
      <c r="B182" s="107" t="s">
        <v>3708</v>
      </c>
      <c r="C182" s="108" t="s">
        <v>86</v>
      </c>
      <c r="D182" s="107" t="s">
        <v>3709</v>
      </c>
      <c r="E182" s="107" t="s">
        <v>45</v>
      </c>
      <c r="F182" s="108" t="s">
        <v>103</v>
      </c>
      <c r="G182" s="107">
        <v>13982.3428</v>
      </c>
      <c r="H182" s="107">
        <v>11</v>
      </c>
      <c r="I182" s="120">
        <v>11</v>
      </c>
      <c r="J182" s="107">
        <v>12.82</v>
      </c>
      <c r="K182" s="107">
        <v>16.52</v>
      </c>
      <c r="L182" s="107">
        <v>153805.76999999999</v>
      </c>
      <c r="M182" s="107">
        <v>179253.63</v>
      </c>
      <c r="N182" s="107">
        <v>25447.86</v>
      </c>
    </row>
    <row r="183" spans="1:14" ht="16.5" hidden="1" customHeight="1">
      <c r="A183" s="106" t="s">
        <v>527</v>
      </c>
      <c r="B183" s="107" t="s">
        <v>3710</v>
      </c>
      <c r="C183" s="108" t="s">
        <v>86</v>
      </c>
      <c r="D183" s="107" t="s">
        <v>3711</v>
      </c>
      <c r="E183" s="107" t="s">
        <v>45</v>
      </c>
      <c r="F183" s="108" t="s">
        <v>103</v>
      </c>
      <c r="G183" s="107">
        <v>344.75080000000003</v>
      </c>
      <c r="H183" s="107">
        <v>10.65</v>
      </c>
      <c r="I183" s="120">
        <v>10.65</v>
      </c>
      <c r="J183" s="107">
        <v>12.41</v>
      </c>
      <c r="K183" s="107">
        <v>16.52</v>
      </c>
      <c r="L183" s="107">
        <v>3671.6</v>
      </c>
      <c r="M183" s="107">
        <v>4278.3599999999997</v>
      </c>
      <c r="N183" s="107">
        <v>606.76</v>
      </c>
    </row>
    <row r="184" spans="1:14" ht="16.5" hidden="1" customHeight="1">
      <c r="A184" s="106" t="s">
        <v>531</v>
      </c>
      <c r="B184" s="107" t="s">
        <v>3712</v>
      </c>
      <c r="C184" s="108" t="s">
        <v>86</v>
      </c>
      <c r="D184" s="107" t="s">
        <v>3713</v>
      </c>
      <c r="E184" s="107" t="s">
        <v>45</v>
      </c>
      <c r="F184" s="108" t="s">
        <v>103</v>
      </c>
      <c r="G184" s="107">
        <v>231.08609999999999</v>
      </c>
      <c r="H184" s="107">
        <v>7.05</v>
      </c>
      <c r="I184" s="120">
        <v>7.05</v>
      </c>
      <c r="J184" s="107">
        <v>8.2100000000000009</v>
      </c>
      <c r="K184" s="107">
        <v>16.52</v>
      </c>
      <c r="L184" s="107">
        <v>1629.16</v>
      </c>
      <c r="M184" s="107">
        <v>1897.22</v>
      </c>
      <c r="N184" s="107">
        <v>268.06</v>
      </c>
    </row>
    <row r="185" spans="1:14" ht="16.5" hidden="1" customHeight="1">
      <c r="A185" s="106" t="s">
        <v>535</v>
      </c>
      <c r="B185" s="131" t="s">
        <v>3714</v>
      </c>
      <c r="C185" s="132" t="s">
        <v>355</v>
      </c>
      <c r="D185" s="131" t="s">
        <v>3715</v>
      </c>
      <c r="E185" s="131" t="s">
        <v>45</v>
      </c>
      <c r="F185" s="132" t="s">
        <v>103</v>
      </c>
      <c r="G185" s="131">
        <v>14.5068</v>
      </c>
      <c r="H185" s="131">
        <v>22.39</v>
      </c>
      <c r="I185" s="133">
        <v>22.39</v>
      </c>
      <c r="J185" s="131">
        <v>25.3</v>
      </c>
      <c r="K185" s="131">
        <v>16.52</v>
      </c>
      <c r="L185" s="131">
        <v>324.81</v>
      </c>
      <c r="M185" s="131">
        <v>367.02</v>
      </c>
      <c r="N185" s="131">
        <v>42.21</v>
      </c>
    </row>
    <row r="186" spans="1:14" ht="16.5" hidden="1" customHeight="1">
      <c r="A186" s="106" t="s">
        <v>536</v>
      </c>
      <c r="B186" s="107" t="s">
        <v>3716</v>
      </c>
      <c r="C186" s="108" t="s">
        <v>86</v>
      </c>
      <c r="D186" s="107" t="s">
        <v>3717</v>
      </c>
      <c r="E186" s="107" t="s">
        <v>45</v>
      </c>
      <c r="F186" s="108" t="s">
        <v>103</v>
      </c>
      <c r="G186" s="107">
        <v>48.302100000000003</v>
      </c>
      <c r="H186" s="107">
        <v>38.619999999999997</v>
      </c>
      <c r="I186" s="120">
        <v>38.619999999999997</v>
      </c>
      <c r="J186" s="107">
        <v>45</v>
      </c>
      <c r="K186" s="107">
        <v>16.52</v>
      </c>
      <c r="L186" s="107">
        <v>1865.43</v>
      </c>
      <c r="M186" s="107">
        <v>2173.59</v>
      </c>
      <c r="N186" s="107">
        <v>308.16000000000003</v>
      </c>
    </row>
    <row r="187" spans="1:14" ht="16.5" hidden="1" customHeight="1">
      <c r="A187" s="106" t="s">
        <v>540</v>
      </c>
      <c r="B187" s="107" t="s">
        <v>294</v>
      </c>
      <c r="C187" s="108" t="s">
        <v>86</v>
      </c>
      <c r="D187" s="107" t="s">
        <v>295</v>
      </c>
      <c r="E187" s="107" t="s">
        <v>45</v>
      </c>
      <c r="F187" s="108" t="s">
        <v>103</v>
      </c>
      <c r="G187" s="107">
        <v>36.563099999999999</v>
      </c>
      <c r="H187" s="107">
        <v>31.25</v>
      </c>
      <c r="I187" s="120">
        <v>31.25</v>
      </c>
      <c r="J187" s="107">
        <v>36.409999999999997</v>
      </c>
      <c r="K187" s="107">
        <v>16.52</v>
      </c>
      <c r="L187" s="107">
        <v>1142.5999999999999</v>
      </c>
      <c r="M187" s="107">
        <v>1331.26</v>
      </c>
      <c r="N187" s="107">
        <v>188.66</v>
      </c>
    </row>
    <row r="188" spans="1:14" ht="16.5" hidden="1" customHeight="1">
      <c r="A188" s="106" t="s">
        <v>544</v>
      </c>
      <c r="B188" s="107" t="s">
        <v>3718</v>
      </c>
      <c r="C188" s="108" t="s">
        <v>86</v>
      </c>
      <c r="D188" s="107" t="s">
        <v>3719</v>
      </c>
      <c r="E188" s="107" t="s">
        <v>45</v>
      </c>
      <c r="F188" s="108" t="s">
        <v>103</v>
      </c>
      <c r="G188" s="107">
        <v>3760.866</v>
      </c>
      <c r="H188" s="107">
        <v>17.53</v>
      </c>
      <c r="I188" s="120">
        <v>17.53</v>
      </c>
      <c r="J188" s="107">
        <v>20.43</v>
      </c>
      <c r="K188" s="107">
        <v>16.52</v>
      </c>
      <c r="L188" s="107">
        <v>65927.98</v>
      </c>
      <c r="M188" s="107">
        <v>76834.490000000005</v>
      </c>
      <c r="N188" s="107">
        <v>10906.51</v>
      </c>
    </row>
    <row r="189" spans="1:14" ht="16.5" hidden="1" customHeight="1">
      <c r="A189" s="106" t="s">
        <v>548</v>
      </c>
      <c r="B189" s="107" t="s">
        <v>3720</v>
      </c>
      <c r="C189" s="108" t="s">
        <v>86</v>
      </c>
      <c r="D189" s="107" t="s">
        <v>3721</v>
      </c>
      <c r="E189" s="107" t="s">
        <v>45</v>
      </c>
      <c r="F189" s="108" t="s">
        <v>103</v>
      </c>
      <c r="G189" s="107">
        <v>48.700099999999999</v>
      </c>
      <c r="H189" s="107">
        <v>5.13</v>
      </c>
      <c r="I189" s="120">
        <v>5.13</v>
      </c>
      <c r="J189" s="107">
        <v>5.98</v>
      </c>
      <c r="K189" s="107">
        <v>16.52</v>
      </c>
      <c r="L189" s="107">
        <v>249.83</v>
      </c>
      <c r="M189" s="107">
        <v>291.23</v>
      </c>
      <c r="N189" s="107">
        <v>41.4</v>
      </c>
    </row>
    <row r="190" spans="1:14" ht="16.5" hidden="1" customHeight="1">
      <c r="A190" s="106" t="s">
        <v>549</v>
      </c>
      <c r="B190" s="107" t="s">
        <v>3722</v>
      </c>
      <c r="C190" s="108" t="s">
        <v>86</v>
      </c>
      <c r="D190" s="107" t="s">
        <v>3723</v>
      </c>
      <c r="E190" s="107" t="s">
        <v>45</v>
      </c>
      <c r="F190" s="108" t="s">
        <v>103</v>
      </c>
      <c r="G190" s="107">
        <v>1292.8154999999999</v>
      </c>
      <c r="H190" s="107">
        <v>16.7</v>
      </c>
      <c r="I190" s="120">
        <v>16.7</v>
      </c>
      <c r="J190" s="107">
        <v>19.46</v>
      </c>
      <c r="K190" s="107">
        <v>16.52</v>
      </c>
      <c r="L190" s="107">
        <v>21590.02</v>
      </c>
      <c r="M190" s="107">
        <v>25158.19</v>
      </c>
      <c r="N190" s="107">
        <v>3568.17</v>
      </c>
    </row>
    <row r="191" spans="1:14" ht="16.5" hidden="1" customHeight="1">
      <c r="A191" s="106" t="s">
        <v>552</v>
      </c>
      <c r="B191" s="107" t="s">
        <v>3724</v>
      </c>
      <c r="C191" s="108" t="s">
        <v>86</v>
      </c>
      <c r="D191" s="107" t="s">
        <v>3725</v>
      </c>
      <c r="E191" s="107" t="s">
        <v>45</v>
      </c>
      <c r="F191" s="108" t="s">
        <v>103</v>
      </c>
      <c r="G191" s="107">
        <v>260.47000000000003</v>
      </c>
      <c r="H191" s="107">
        <v>2.39</v>
      </c>
      <c r="I191" s="120">
        <v>2.39</v>
      </c>
      <c r="J191" s="107">
        <v>2.78</v>
      </c>
      <c r="K191" s="107">
        <v>16.52</v>
      </c>
      <c r="L191" s="107">
        <v>622.52</v>
      </c>
      <c r="M191" s="107">
        <v>724.11</v>
      </c>
      <c r="N191" s="107">
        <v>101.59</v>
      </c>
    </row>
    <row r="192" spans="1:14" ht="16.5" hidden="1" customHeight="1">
      <c r="A192" s="106" t="s">
        <v>553</v>
      </c>
      <c r="B192" s="107" t="s">
        <v>305</v>
      </c>
      <c r="C192" s="108" t="s">
        <v>86</v>
      </c>
      <c r="D192" s="107" t="s">
        <v>306</v>
      </c>
      <c r="E192" s="107" t="s">
        <v>45</v>
      </c>
      <c r="F192" s="108" t="s">
        <v>43</v>
      </c>
      <c r="G192" s="107">
        <v>1005.7923</v>
      </c>
      <c r="H192" s="107">
        <v>5.16</v>
      </c>
      <c r="I192" s="120">
        <v>5.16</v>
      </c>
      <c r="J192" s="107">
        <v>6.01</v>
      </c>
      <c r="K192" s="107">
        <v>16.52</v>
      </c>
      <c r="L192" s="107">
        <v>5189.8900000000003</v>
      </c>
      <c r="M192" s="107">
        <v>6044.81</v>
      </c>
      <c r="N192" s="107">
        <v>854.92</v>
      </c>
    </row>
    <row r="193" spans="1:14" ht="16.5" hidden="1" customHeight="1">
      <c r="A193" s="106" t="s">
        <v>557</v>
      </c>
      <c r="B193" s="107" t="s">
        <v>308</v>
      </c>
      <c r="C193" s="108" t="s">
        <v>86</v>
      </c>
      <c r="D193" s="107" t="s">
        <v>309</v>
      </c>
      <c r="E193" s="107" t="s">
        <v>45</v>
      </c>
      <c r="F193" s="108" t="s">
        <v>103</v>
      </c>
      <c r="G193" s="107">
        <v>492.86840000000001</v>
      </c>
      <c r="H193" s="107">
        <v>13.3</v>
      </c>
      <c r="I193" s="120">
        <v>13.3</v>
      </c>
      <c r="J193" s="107">
        <v>15.5</v>
      </c>
      <c r="K193" s="107">
        <v>16.52</v>
      </c>
      <c r="L193" s="107">
        <v>6555.15</v>
      </c>
      <c r="M193" s="107">
        <v>7639.46</v>
      </c>
      <c r="N193" s="107">
        <v>1084.31</v>
      </c>
    </row>
    <row r="194" spans="1:14" ht="16.5" hidden="1" customHeight="1">
      <c r="A194" s="106" t="s">
        <v>558</v>
      </c>
      <c r="B194" s="107" t="s">
        <v>3726</v>
      </c>
      <c r="C194" s="108" t="s">
        <v>86</v>
      </c>
      <c r="D194" s="107" t="s">
        <v>309</v>
      </c>
      <c r="E194" s="107" t="s">
        <v>45</v>
      </c>
      <c r="F194" s="108" t="s">
        <v>43</v>
      </c>
      <c r="G194" s="107">
        <v>41.95</v>
      </c>
      <c r="H194" s="107">
        <v>9</v>
      </c>
      <c r="I194" s="120">
        <v>9</v>
      </c>
      <c r="J194" s="107">
        <v>10.49</v>
      </c>
      <c r="K194" s="107">
        <v>16.52</v>
      </c>
      <c r="L194" s="107">
        <v>377.55</v>
      </c>
      <c r="M194" s="107">
        <v>440.06</v>
      </c>
      <c r="N194" s="107">
        <v>62.51</v>
      </c>
    </row>
    <row r="195" spans="1:14" ht="16.5" hidden="1" customHeight="1">
      <c r="A195" s="106" t="s">
        <v>559</v>
      </c>
      <c r="B195" s="107" t="s">
        <v>3727</v>
      </c>
      <c r="C195" s="108" t="s">
        <v>86</v>
      </c>
      <c r="D195" s="107" t="s">
        <v>3728</v>
      </c>
      <c r="E195" s="107" t="s">
        <v>45</v>
      </c>
      <c r="F195" s="108" t="s">
        <v>103</v>
      </c>
      <c r="G195" s="107">
        <v>114.51300000000001</v>
      </c>
      <c r="H195" s="107">
        <v>20</v>
      </c>
      <c r="I195" s="120">
        <v>20</v>
      </c>
      <c r="J195" s="107">
        <v>23.3</v>
      </c>
      <c r="K195" s="107">
        <v>16.52</v>
      </c>
      <c r="L195" s="107">
        <v>2290.2600000000002</v>
      </c>
      <c r="M195" s="107">
        <v>2668.15</v>
      </c>
      <c r="N195" s="107">
        <v>377.89</v>
      </c>
    </row>
    <row r="196" spans="1:14" ht="16.5" hidden="1" customHeight="1">
      <c r="A196" s="106" t="s">
        <v>563</v>
      </c>
      <c r="B196" s="107" t="s">
        <v>3729</v>
      </c>
      <c r="C196" s="108" t="s">
        <v>86</v>
      </c>
      <c r="D196" s="107" t="s">
        <v>3730</v>
      </c>
      <c r="E196" s="107" t="s">
        <v>45</v>
      </c>
      <c r="F196" s="108" t="s">
        <v>103</v>
      </c>
      <c r="G196" s="107">
        <v>1693.7987000000001</v>
      </c>
      <c r="H196" s="107">
        <v>31.08</v>
      </c>
      <c r="I196" s="120">
        <v>31.08</v>
      </c>
      <c r="J196" s="107">
        <v>36.21</v>
      </c>
      <c r="K196" s="107">
        <v>16.52</v>
      </c>
      <c r="L196" s="107">
        <v>52643.26</v>
      </c>
      <c r="M196" s="107">
        <v>61332.45</v>
      </c>
      <c r="N196" s="107">
        <v>8689.19</v>
      </c>
    </row>
    <row r="197" spans="1:14" ht="16.5" hidden="1" customHeight="1">
      <c r="A197" s="106" t="s">
        <v>566</v>
      </c>
      <c r="B197" s="107" t="s">
        <v>1026</v>
      </c>
      <c r="C197" s="108" t="s">
        <v>86</v>
      </c>
      <c r="D197" s="107" t="s">
        <v>1027</v>
      </c>
      <c r="E197" s="107" t="s">
        <v>45</v>
      </c>
      <c r="F197" s="108" t="s">
        <v>103</v>
      </c>
      <c r="G197" s="107">
        <v>48.494100000000003</v>
      </c>
      <c r="H197" s="107">
        <v>1.88</v>
      </c>
      <c r="I197" s="120">
        <v>1.88</v>
      </c>
      <c r="J197" s="107">
        <v>2.19</v>
      </c>
      <c r="K197" s="107">
        <v>16.52</v>
      </c>
      <c r="L197" s="107">
        <v>91.17</v>
      </c>
      <c r="M197" s="107">
        <v>106.2</v>
      </c>
      <c r="N197" s="107">
        <v>15.03</v>
      </c>
    </row>
    <row r="198" spans="1:14" ht="16.5" hidden="1" customHeight="1">
      <c r="A198" s="106" t="s">
        <v>570</v>
      </c>
      <c r="B198" s="107" t="s">
        <v>3731</v>
      </c>
      <c r="C198" s="108" t="s">
        <v>86</v>
      </c>
      <c r="D198" s="107" t="s">
        <v>2302</v>
      </c>
      <c r="E198" s="107" t="s">
        <v>2099</v>
      </c>
      <c r="F198" s="108" t="s">
        <v>142</v>
      </c>
      <c r="G198" s="107">
        <v>6.06</v>
      </c>
      <c r="H198" s="107">
        <v>1.03</v>
      </c>
      <c r="I198" s="120">
        <v>1.03</v>
      </c>
      <c r="J198" s="107">
        <v>1.2</v>
      </c>
      <c r="K198" s="107">
        <v>16.52</v>
      </c>
      <c r="L198" s="107">
        <v>6.24</v>
      </c>
      <c r="M198" s="107">
        <v>7.27</v>
      </c>
      <c r="N198" s="107">
        <v>1.03</v>
      </c>
    </row>
    <row r="199" spans="1:14" ht="16.5" hidden="1" customHeight="1">
      <c r="A199" s="106" t="s">
        <v>574</v>
      </c>
      <c r="B199" s="107" t="s">
        <v>3732</v>
      </c>
      <c r="C199" s="108" t="s">
        <v>86</v>
      </c>
      <c r="D199" s="107" t="s">
        <v>3733</v>
      </c>
      <c r="E199" s="107" t="s">
        <v>2022</v>
      </c>
      <c r="F199" s="108" t="s">
        <v>142</v>
      </c>
      <c r="G199" s="107">
        <v>22</v>
      </c>
      <c r="H199" s="107">
        <v>151.54</v>
      </c>
      <c r="I199" s="120">
        <v>151.54</v>
      </c>
      <c r="J199" s="107">
        <v>176.58</v>
      </c>
      <c r="K199" s="107">
        <v>16.52</v>
      </c>
      <c r="L199" s="107">
        <v>3333.88</v>
      </c>
      <c r="M199" s="107">
        <v>3884.76</v>
      </c>
      <c r="N199" s="107">
        <v>550.88</v>
      </c>
    </row>
    <row r="200" spans="1:14" ht="16.5" hidden="1" customHeight="1">
      <c r="A200" s="106" t="s">
        <v>577</v>
      </c>
      <c r="B200" s="107" t="s">
        <v>3734</v>
      </c>
      <c r="C200" s="108" t="s">
        <v>86</v>
      </c>
      <c r="D200" s="107" t="s">
        <v>3733</v>
      </c>
      <c r="E200" s="107" t="s">
        <v>3735</v>
      </c>
      <c r="F200" s="108" t="s">
        <v>142</v>
      </c>
      <c r="G200" s="107">
        <v>121.66</v>
      </c>
      <c r="H200" s="107">
        <v>212.94</v>
      </c>
      <c r="I200" s="120">
        <v>212.94</v>
      </c>
      <c r="J200" s="107">
        <v>248.12</v>
      </c>
      <c r="K200" s="107">
        <v>16.52</v>
      </c>
      <c r="L200" s="107">
        <v>25906.28</v>
      </c>
      <c r="M200" s="107">
        <v>30186.28</v>
      </c>
      <c r="N200" s="107">
        <v>4280</v>
      </c>
    </row>
    <row r="201" spans="1:14" ht="16.5" hidden="1" customHeight="1">
      <c r="A201" s="106" t="s">
        <v>580</v>
      </c>
      <c r="B201" s="116" t="s">
        <v>2144</v>
      </c>
      <c r="C201" s="117" t="s">
        <v>355</v>
      </c>
      <c r="D201" s="116" t="s">
        <v>3736</v>
      </c>
      <c r="E201" s="116" t="s">
        <v>45</v>
      </c>
      <c r="F201" s="117" t="s">
        <v>142</v>
      </c>
      <c r="G201" s="116">
        <v>2</v>
      </c>
      <c r="H201" s="116">
        <v>1176.49</v>
      </c>
      <c r="I201" s="123">
        <v>1176.49</v>
      </c>
      <c r="J201" s="116">
        <v>1329.43</v>
      </c>
      <c r="K201" s="116">
        <v>13</v>
      </c>
      <c r="L201" s="116">
        <v>2352.98</v>
      </c>
      <c r="M201" s="116">
        <v>2658.86</v>
      </c>
      <c r="N201" s="116">
        <v>305.88</v>
      </c>
    </row>
    <row r="202" spans="1:14" ht="16.5" hidden="1" customHeight="1">
      <c r="A202" s="106" t="s">
        <v>584</v>
      </c>
      <c r="B202" s="116" t="s">
        <v>2172</v>
      </c>
      <c r="C202" s="117" t="s">
        <v>355</v>
      </c>
      <c r="D202" s="116" t="s">
        <v>3737</v>
      </c>
      <c r="E202" s="116" t="s">
        <v>45</v>
      </c>
      <c r="F202" s="117" t="s">
        <v>142</v>
      </c>
      <c r="G202" s="116">
        <v>4</v>
      </c>
      <c r="H202" s="116">
        <v>1457.49</v>
      </c>
      <c r="I202" s="123">
        <v>1457.49</v>
      </c>
      <c r="J202" s="116">
        <v>1698.27</v>
      </c>
      <c r="K202" s="116">
        <v>16.52</v>
      </c>
      <c r="L202" s="116">
        <v>5829.96</v>
      </c>
      <c r="M202" s="116">
        <v>6793.08</v>
      </c>
      <c r="N202" s="116">
        <v>963.12</v>
      </c>
    </row>
    <row r="203" spans="1:14" ht="16.5" hidden="1" customHeight="1">
      <c r="A203" s="106" t="s">
        <v>588</v>
      </c>
      <c r="B203" s="116" t="s">
        <v>2193</v>
      </c>
      <c r="C203" s="117" t="s">
        <v>355</v>
      </c>
      <c r="D203" s="116" t="s">
        <v>3737</v>
      </c>
      <c r="E203" s="116" t="s">
        <v>45</v>
      </c>
      <c r="F203" s="117" t="s">
        <v>142</v>
      </c>
      <c r="G203" s="116">
        <v>4</v>
      </c>
      <c r="H203" s="116">
        <v>1457.49</v>
      </c>
      <c r="I203" s="123">
        <v>1457.49</v>
      </c>
      <c r="J203" s="116">
        <v>1698.27</v>
      </c>
      <c r="K203" s="116">
        <v>16.52</v>
      </c>
      <c r="L203" s="116">
        <v>5829.96</v>
      </c>
      <c r="M203" s="116">
        <v>6793.08</v>
      </c>
      <c r="N203" s="116">
        <v>963.12</v>
      </c>
    </row>
    <row r="204" spans="1:14" ht="16.5" hidden="1" customHeight="1">
      <c r="A204" s="106" t="s">
        <v>592</v>
      </c>
      <c r="B204" s="116" t="s">
        <v>3738</v>
      </c>
      <c r="C204" s="117" t="s">
        <v>355</v>
      </c>
      <c r="D204" s="116" t="s">
        <v>3739</v>
      </c>
      <c r="E204" s="116" t="s">
        <v>45</v>
      </c>
      <c r="F204" s="117" t="s">
        <v>142</v>
      </c>
      <c r="G204" s="116">
        <v>2</v>
      </c>
      <c r="H204" s="116">
        <v>5827.33</v>
      </c>
      <c r="I204" s="123">
        <v>5827.33</v>
      </c>
      <c r="J204" s="116">
        <v>6790</v>
      </c>
      <c r="K204" s="116">
        <v>16.52</v>
      </c>
      <c r="L204" s="116">
        <v>11654.66</v>
      </c>
      <c r="M204" s="116">
        <v>13580</v>
      </c>
      <c r="N204" s="116">
        <v>1925.34</v>
      </c>
    </row>
    <row r="205" spans="1:14" ht="16.5" hidden="1" customHeight="1">
      <c r="A205" s="106" t="s">
        <v>596</v>
      </c>
      <c r="B205" s="109" t="s">
        <v>3740</v>
      </c>
      <c r="C205" s="110" t="s">
        <v>86</v>
      </c>
      <c r="D205" s="109" t="s">
        <v>2019</v>
      </c>
      <c r="E205" s="109" t="s">
        <v>2134</v>
      </c>
      <c r="F205" s="110" t="s">
        <v>344</v>
      </c>
      <c r="G205" s="109">
        <v>0.33900000000000002</v>
      </c>
      <c r="H205" s="109">
        <v>16.09</v>
      </c>
      <c r="I205" s="130">
        <v>14.73</v>
      </c>
      <c r="J205" s="109">
        <v>17.163</v>
      </c>
      <c r="K205" s="109">
        <v>16.52</v>
      </c>
      <c r="L205" s="109">
        <v>4.99</v>
      </c>
      <c r="M205" s="109">
        <v>5.82</v>
      </c>
      <c r="N205" s="109">
        <v>0.83</v>
      </c>
    </row>
    <row r="206" spans="1:14" ht="16.5" hidden="1" customHeight="1">
      <c r="A206" s="106" t="s">
        <v>597</v>
      </c>
      <c r="B206" s="116" t="s">
        <v>2213</v>
      </c>
      <c r="C206" s="117" t="s">
        <v>355</v>
      </c>
      <c r="D206" s="116" t="s">
        <v>3741</v>
      </c>
      <c r="E206" s="116" t="s">
        <v>45</v>
      </c>
      <c r="F206" s="117" t="s">
        <v>1391</v>
      </c>
      <c r="G206" s="116">
        <v>28</v>
      </c>
      <c r="H206" s="116">
        <v>89.81</v>
      </c>
      <c r="I206" s="123">
        <v>89.81</v>
      </c>
      <c r="J206" s="116">
        <v>101.48</v>
      </c>
      <c r="K206" s="116">
        <v>13</v>
      </c>
      <c r="L206" s="116">
        <v>2514.6799999999998</v>
      </c>
      <c r="M206" s="116">
        <v>2841.44</v>
      </c>
      <c r="N206" s="116">
        <v>326.76</v>
      </c>
    </row>
    <row r="207" spans="1:14" ht="16.5" hidden="1" customHeight="1">
      <c r="A207" s="106" t="s">
        <v>600</v>
      </c>
      <c r="B207" s="116" t="s">
        <v>1446</v>
      </c>
      <c r="C207" s="117" t="s">
        <v>355</v>
      </c>
      <c r="D207" s="116" t="s">
        <v>3742</v>
      </c>
      <c r="E207" s="116" t="s">
        <v>45</v>
      </c>
      <c r="F207" s="117" t="s">
        <v>344</v>
      </c>
      <c r="G207" s="116">
        <v>154.5</v>
      </c>
      <c r="H207" s="116">
        <v>15.52</v>
      </c>
      <c r="I207" s="123">
        <v>15.52</v>
      </c>
      <c r="J207" s="116">
        <v>15.52</v>
      </c>
      <c r="K207" s="116">
        <v>0</v>
      </c>
      <c r="L207" s="116">
        <v>2397.84</v>
      </c>
      <c r="M207" s="116">
        <v>2397.84</v>
      </c>
      <c r="N207" s="116">
        <v>0</v>
      </c>
    </row>
    <row r="208" spans="1:14" ht="16.5" hidden="1" customHeight="1">
      <c r="A208" s="106" t="s">
        <v>604</v>
      </c>
      <c r="B208" s="116" t="s">
        <v>1446</v>
      </c>
      <c r="C208" s="117" t="s">
        <v>355</v>
      </c>
      <c r="D208" s="116" t="s">
        <v>3743</v>
      </c>
      <c r="E208" s="116" t="s">
        <v>45</v>
      </c>
      <c r="F208" s="117" t="s">
        <v>344</v>
      </c>
      <c r="G208" s="116">
        <v>86.993799999999993</v>
      </c>
      <c r="H208" s="116">
        <v>45.54</v>
      </c>
      <c r="I208" s="123">
        <v>45.54</v>
      </c>
      <c r="J208" s="116">
        <v>45.54</v>
      </c>
      <c r="K208" s="116">
        <v>0</v>
      </c>
      <c r="L208" s="116">
        <v>3961.7</v>
      </c>
      <c r="M208" s="116">
        <v>3961.7</v>
      </c>
      <c r="N208" s="116">
        <v>0</v>
      </c>
    </row>
    <row r="209" spans="1:14" ht="16.5" hidden="1" customHeight="1">
      <c r="A209" s="106" t="s">
        <v>608</v>
      </c>
      <c r="B209" s="109" t="s">
        <v>3744</v>
      </c>
      <c r="C209" s="110" t="s">
        <v>86</v>
      </c>
      <c r="D209" s="109" t="s">
        <v>3745</v>
      </c>
      <c r="E209" s="109" t="s">
        <v>1459</v>
      </c>
      <c r="F209" s="110" t="s">
        <v>344</v>
      </c>
      <c r="G209" s="109">
        <v>1.4</v>
      </c>
      <c r="H209" s="109">
        <v>12.28</v>
      </c>
      <c r="I209" s="121">
        <v>19.61</v>
      </c>
      <c r="J209" s="109">
        <v>22.85</v>
      </c>
      <c r="K209" s="109">
        <v>16.52</v>
      </c>
      <c r="L209" s="109">
        <v>27.45</v>
      </c>
      <c r="M209" s="109">
        <v>31.99</v>
      </c>
      <c r="N209" s="109">
        <v>4.54</v>
      </c>
    </row>
    <row r="210" spans="1:14" ht="16.5" hidden="1" customHeight="1">
      <c r="A210" s="106" t="s">
        <v>612</v>
      </c>
      <c r="B210" s="107" t="s">
        <v>3746</v>
      </c>
      <c r="C210" s="108" t="s">
        <v>86</v>
      </c>
      <c r="D210" s="107" t="s">
        <v>1063</v>
      </c>
      <c r="E210" s="107" t="s">
        <v>3747</v>
      </c>
      <c r="F210" s="108" t="s">
        <v>344</v>
      </c>
      <c r="G210" s="107">
        <v>3.5</v>
      </c>
      <c r="H210" s="107">
        <v>74.87</v>
      </c>
      <c r="I210" s="120">
        <v>74.87</v>
      </c>
      <c r="J210" s="107">
        <v>87.24</v>
      </c>
      <c r="K210" s="107">
        <v>16.52</v>
      </c>
      <c r="L210" s="107">
        <v>262.05</v>
      </c>
      <c r="M210" s="107">
        <v>305.33999999999997</v>
      </c>
      <c r="N210" s="107">
        <v>43.29</v>
      </c>
    </row>
    <row r="211" spans="1:14" ht="16.5" hidden="1" customHeight="1">
      <c r="A211" s="106" t="s">
        <v>615</v>
      </c>
      <c r="B211" s="107" t="s">
        <v>3748</v>
      </c>
      <c r="C211" s="108" t="s">
        <v>86</v>
      </c>
      <c r="D211" s="107" t="s">
        <v>1063</v>
      </c>
      <c r="E211" s="107" t="s">
        <v>3749</v>
      </c>
      <c r="F211" s="108" t="s">
        <v>344</v>
      </c>
      <c r="G211" s="107">
        <v>4</v>
      </c>
      <c r="H211" s="107">
        <v>184.48</v>
      </c>
      <c r="I211" s="120">
        <v>184.48</v>
      </c>
      <c r="J211" s="107">
        <v>214.96</v>
      </c>
      <c r="K211" s="107">
        <v>16.52</v>
      </c>
      <c r="L211" s="107">
        <v>737.92</v>
      </c>
      <c r="M211" s="107">
        <v>859.84</v>
      </c>
      <c r="N211" s="107">
        <v>121.92</v>
      </c>
    </row>
    <row r="212" spans="1:14" ht="16.5" hidden="1" customHeight="1">
      <c r="A212" s="106" t="s">
        <v>616</v>
      </c>
      <c r="B212" s="107" t="s">
        <v>3750</v>
      </c>
      <c r="C212" s="108" t="s">
        <v>86</v>
      </c>
      <c r="D212" s="107" t="s">
        <v>1063</v>
      </c>
      <c r="E212" s="107" t="s">
        <v>3751</v>
      </c>
      <c r="F212" s="108" t="s">
        <v>344</v>
      </c>
      <c r="G212" s="107">
        <v>4.5</v>
      </c>
      <c r="H212" s="107">
        <v>228.42</v>
      </c>
      <c r="I212" s="120">
        <v>228.42</v>
      </c>
      <c r="J212" s="107">
        <v>266.14999999999998</v>
      </c>
      <c r="K212" s="107">
        <v>16.52</v>
      </c>
      <c r="L212" s="107">
        <v>1027.8900000000001</v>
      </c>
      <c r="M212" s="107">
        <v>1197.68</v>
      </c>
      <c r="N212" s="107">
        <v>169.79</v>
      </c>
    </row>
    <row r="213" spans="1:14" ht="16.5" hidden="1" customHeight="1">
      <c r="A213" s="106" t="s">
        <v>620</v>
      </c>
      <c r="B213" s="116" t="s">
        <v>3752</v>
      </c>
      <c r="C213" s="117" t="s">
        <v>355</v>
      </c>
      <c r="D213" s="116" t="s">
        <v>3753</v>
      </c>
      <c r="E213" s="116" t="s">
        <v>2022</v>
      </c>
      <c r="F213" s="117" t="s">
        <v>344</v>
      </c>
      <c r="G213" s="116">
        <v>505</v>
      </c>
      <c r="H213" s="116">
        <v>97.25</v>
      </c>
      <c r="I213" s="123">
        <v>97.25</v>
      </c>
      <c r="J213" s="116">
        <v>113.31</v>
      </c>
      <c r="K213" s="116">
        <v>16.52</v>
      </c>
      <c r="L213" s="116">
        <v>49111.25</v>
      </c>
      <c r="M213" s="116">
        <v>57221.55</v>
      </c>
      <c r="N213" s="116">
        <v>8110.3</v>
      </c>
    </row>
    <row r="214" spans="1:14" ht="16.5" hidden="1" customHeight="1">
      <c r="A214" s="106" t="s">
        <v>621</v>
      </c>
      <c r="B214" s="116" t="s">
        <v>2246</v>
      </c>
      <c r="C214" s="117" t="s">
        <v>355</v>
      </c>
      <c r="D214" s="116" t="s">
        <v>3754</v>
      </c>
      <c r="E214" s="116" t="s">
        <v>45</v>
      </c>
      <c r="F214" s="117" t="s">
        <v>344</v>
      </c>
      <c r="G214" s="116">
        <v>15.75</v>
      </c>
      <c r="H214" s="116">
        <v>9.23</v>
      </c>
      <c r="I214" s="123">
        <v>9.23</v>
      </c>
      <c r="J214" s="116">
        <v>9.23</v>
      </c>
      <c r="K214" s="116">
        <v>0</v>
      </c>
      <c r="L214" s="116">
        <v>145.37</v>
      </c>
      <c r="M214" s="116">
        <v>145.37</v>
      </c>
      <c r="N214" s="116">
        <v>0</v>
      </c>
    </row>
    <row r="215" spans="1:14" ht="16.5" hidden="1" customHeight="1">
      <c r="A215" s="106" t="s">
        <v>624</v>
      </c>
      <c r="B215" s="116" t="s">
        <v>2246</v>
      </c>
      <c r="C215" s="117" t="s">
        <v>355</v>
      </c>
      <c r="D215" s="116" t="s">
        <v>3755</v>
      </c>
      <c r="E215" s="116" t="s">
        <v>45</v>
      </c>
      <c r="F215" s="117" t="s">
        <v>344</v>
      </c>
      <c r="G215" s="116">
        <v>35.28</v>
      </c>
      <c r="H215" s="116">
        <v>5.47</v>
      </c>
      <c r="I215" s="123">
        <v>5.47</v>
      </c>
      <c r="J215" s="116">
        <v>5.47</v>
      </c>
      <c r="K215" s="116">
        <v>0</v>
      </c>
      <c r="L215" s="116">
        <v>192.98</v>
      </c>
      <c r="M215" s="116">
        <v>192.98</v>
      </c>
      <c r="N215" s="116">
        <v>0</v>
      </c>
    </row>
    <row r="216" spans="1:14" ht="16.5" hidden="1" customHeight="1">
      <c r="A216" s="106" t="s">
        <v>627</v>
      </c>
      <c r="B216" s="107" t="s">
        <v>1451</v>
      </c>
      <c r="C216" s="108" t="s">
        <v>86</v>
      </c>
      <c r="D216" s="107" t="s">
        <v>1452</v>
      </c>
      <c r="E216" s="107" t="s">
        <v>1453</v>
      </c>
      <c r="F216" s="108" t="s">
        <v>344</v>
      </c>
      <c r="G216" s="107">
        <v>0.18</v>
      </c>
      <c r="H216" s="107">
        <v>0.4</v>
      </c>
      <c r="I216" s="120">
        <v>0.4</v>
      </c>
      <c r="J216" s="107">
        <v>0.4</v>
      </c>
      <c r="K216" s="107">
        <v>0</v>
      </c>
      <c r="L216" s="107">
        <v>7.0000000000000007E-2</v>
      </c>
      <c r="M216" s="107">
        <v>7.0000000000000007E-2</v>
      </c>
      <c r="N216" s="107">
        <v>0</v>
      </c>
    </row>
    <row r="217" spans="1:14" ht="16.5" hidden="1" customHeight="1">
      <c r="A217" s="106" t="s">
        <v>629</v>
      </c>
      <c r="B217" s="107" t="s">
        <v>3756</v>
      </c>
      <c r="C217" s="108" t="s">
        <v>86</v>
      </c>
      <c r="D217" s="107" t="s">
        <v>1452</v>
      </c>
      <c r="E217" s="107" t="s">
        <v>3757</v>
      </c>
      <c r="F217" s="108" t="s">
        <v>344</v>
      </c>
      <c r="G217" s="107">
        <v>1.05</v>
      </c>
      <c r="H217" s="107">
        <v>0.4</v>
      </c>
      <c r="I217" s="120">
        <v>0.4</v>
      </c>
      <c r="J217" s="107">
        <v>0.4</v>
      </c>
      <c r="K217" s="107">
        <v>0</v>
      </c>
      <c r="L217" s="107">
        <v>0.42</v>
      </c>
      <c r="M217" s="107">
        <v>0.42</v>
      </c>
      <c r="N217" s="107">
        <v>0</v>
      </c>
    </row>
    <row r="218" spans="1:14" ht="16.5" hidden="1" customHeight="1">
      <c r="A218" s="106" t="s">
        <v>632</v>
      </c>
      <c r="B218" s="116" t="s">
        <v>3758</v>
      </c>
      <c r="C218" s="117" t="s">
        <v>355</v>
      </c>
      <c r="D218" s="116" t="s">
        <v>3759</v>
      </c>
      <c r="E218" s="116" t="s">
        <v>45</v>
      </c>
      <c r="F218" s="117" t="s">
        <v>344</v>
      </c>
      <c r="G218" s="116">
        <v>494.9</v>
      </c>
      <c r="H218" s="116">
        <v>106.4</v>
      </c>
      <c r="I218" s="123">
        <v>106.4</v>
      </c>
      <c r="J218" s="116">
        <v>123.977</v>
      </c>
      <c r="K218" s="116">
        <v>16.52</v>
      </c>
      <c r="L218" s="116">
        <v>52657.36</v>
      </c>
      <c r="M218" s="116">
        <v>61356.22</v>
      </c>
      <c r="N218" s="116">
        <v>8698.86</v>
      </c>
    </row>
    <row r="219" spans="1:14" ht="16.5" hidden="1" customHeight="1">
      <c r="A219" s="106" t="s">
        <v>634</v>
      </c>
      <c r="B219" s="116" t="s">
        <v>3758</v>
      </c>
      <c r="C219" s="117" t="s">
        <v>355</v>
      </c>
      <c r="D219" s="116" t="s">
        <v>3760</v>
      </c>
      <c r="E219" s="116" t="s">
        <v>45</v>
      </c>
      <c r="F219" s="117" t="s">
        <v>344</v>
      </c>
      <c r="G219" s="116">
        <v>141.4</v>
      </c>
      <c r="H219" s="116">
        <v>506.98</v>
      </c>
      <c r="I219" s="123">
        <v>506.98</v>
      </c>
      <c r="J219" s="116">
        <v>590.73299999999995</v>
      </c>
      <c r="K219" s="116">
        <v>16.52</v>
      </c>
      <c r="L219" s="116">
        <v>71686.97</v>
      </c>
      <c r="M219" s="116">
        <v>83529.649999999994</v>
      </c>
      <c r="N219" s="116">
        <v>11842.68</v>
      </c>
    </row>
    <row r="220" spans="1:14" ht="16.5" hidden="1" customHeight="1">
      <c r="A220" s="106" t="s">
        <v>637</v>
      </c>
      <c r="B220" s="116" t="s">
        <v>3758</v>
      </c>
      <c r="C220" s="117" t="s">
        <v>355</v>
      </c>
      <c r="D220" s="116" t="s">
        <v>3761</v>
      </c>
      <c r="E220" s="116" t="s">
        <v>45</v>
      </c>
      <c r="F220" s="117" t="s">
        <v>344</v>
      </c>
      <c r="G220" s="116">
        <v>484.8</v>
      </c>
      <c r="H220" s="116">
        <v>254.39</v>
      </c>
      <c r="I220" s="123">
        <v>254.39</v>
      </c>
      <c r="J220" s="116">
        <v>296.41500000000002</v>
      </c>
      <c r="K220" s="116">
        <v>16.52</v>
      </c>
      <c r="L220" s="116">
        <v>123328.27</v>
      </c>
      <c r="M220" s="116">
        <v>143701.99</v>
      </c>
      <c r="N220" s="116">
        <v>20373.72</v>
      </c>
    </row>
    <row r="221" spans="1:14" ht="16.5" hidden="1" customHeight="1">
      <c r="A221" s="106" t="s">
        <v>639</v>
      </c>
      <c r="B221" s="116" t="s">
        <v>3758</v>
      </c>
      <c r="C221" s="117" t="s">
        <v>355</v>
      </c>
      <c r="D221" s="116" t="s">
        <v>3762</v>
      </c>
      <c r="E221" s="116" t="s">
        <v>45</v>
      </c>
      <c r="F221" s="117" t="s">
        <v>344</v>
      </c>
      <c r="G221" s="116">
        <v>20.2</v>
      </c>
      <c r="H221" s="116">
        <v>521.27</v>
      </c>
      <c r="I221" s="123">
        <v>521.27</v>
      </c>
      <c r="J221" s="116">
        <v>607.38400000000001</v>
      </c>
      <c r="K221" s="116">
        <v>16.52</v>
      </c>
      <c r="L221" s="116">
        <v>10529.65</v>
      </c>
      <c r="M221" s="116">
        <v>12269.16</v>
      </c>
      <c r="N221" s="116">
        <v>1739.51</v>
      </c>
    </row>
    <row r="222" spans="1:14" ht="16.5" hidden="1" customHeight="1">
      <c r="A222" s="106" t="s">
        <v>642</v>
      </c>
      <c r="B222" s="107" t="s">
        <v>3763</v>
      </c>
      <c r="C222" s="108" t="s">
        <v>86</v>
      </c>
      <c r="D222" s="107" t="s">
        <v>3764</v>
      </c>
      <c r="E222" s="107" t="s">
        <v>98</v>
      </c>
      <c r="F222" s="108" t="s">
        <v>344</v>
      </c>
      <c r="G222" s="107">
        <v>16.95</v>
      </c>
      <c r="H222" s="107">
        <v>17.09</v>
      </c>
      <c r="I222" s="120">
        <v>17.09</v>
      </c>
      <c r="J222" s="107">
        <v>19.91</v>
      </c>
      <c r="K222" s="107">
        <v>16.52</v>
      </c>
      <c r="L222" s="107">
        <v>289.68</v>
      </c>
      <c r="M222" s="107">
        <v>337.47</v>
      </c>
      <c r="N222" s="107">
        <v>47.79</v>
      </c>
    </row>
    <row r="223" spans="1:14" ht="16.5" hidden="1" customHeight="1">
      <c r="A223" s="106" t="s">
        <v>646</v>
      </c>
      <c r="B223" s="109" t="s">
        <v>3765</v>
      </c>
      <c r="C223" s="110" t="s">
        <v>86</v>
      </c>
      <c r="D223" s="109" t="s">
        <v>3766</v>
      </c>
      <c r="E223" s="109" t="s">
        <v>3767</v>
      </c>
      <c r="F223" s="110" t="s">
        <v>344</v>
      </c>
      <c r="G223" s="109">
        <v>2.052</v>
      </c>
      <c r="H223" s="109">
        <v>58.88</v>
      </c>
      <c r="I223" s="130">
        <v>42.38</v>
      </c>
      <c r="J223" s="109">
        <v>47.89</v>
      </c>
      <c r="K223" s="109">
        <v>0</v>
      </c>
      <c r="L223" s="109">
        <v>86.96</v>
      </c>
      <c r="M223" s="109">
        <v>98.27</v>
      </c>
      <c r="N223" s="109">
        <v>11.31</v>
      </c>
    </row>
    <row r="224" spans="1:14" ht="16.5" hidden="1" customHeight="1">
      <c r="A224" s="106" t="s">
        <v>647</v>
      </c>
      <c r="B224" s="107" t="s">
        <v>3768</v>
      </c>
      <c r="C224" s="108" t="s">
        <v>86</v>
      </c>
      <c r="D224" s="107" t="s">
        <v>2302</v>
      </c>
      <c r="E224" s="107" t="s">
        <v>2099</v>
      </c>
      <c r="F224" s="108" t="s">
        <v>142</v>
      </c>
      <c r="G224" s="107">
        <v>2.02</v>
      </c>
      <c r="H224" s="107">
        <v>1.03</v>
      </c>
      <c r="I224" s="120">
        <v>1.03</v>
      </c>
      <c r="J224" s="107">
        <v>1.2</v>
      </c>
      <c r="K224" s="107">
        <v>16.52</v>
      </c>
      <c r="L224" s="107">
        <v>2.08</v>
      </c>
      <c r="M224" s="107">
        <v>2.42</v>
      </c>
      <c r="N224" s="107">
        <v>0.34</v>
      </c>
    </row>
    <row r="225" spans="1:14" ht="16.5" hidden="1" customHeight="1">
      <c r="A225" s="106" t="s">
        <v>648</v>
      </c>
      <c r="B225" s="107" t="s">
        <v>1454</v>
      </c>
      <c r="C225" s="108" t="s">
        <v>86</v>
      </c>
      <c r="D225" s="107" t="s">
        <v>1455</v>
      </c>
      <c r="E225" s="107" t="s">
        <v>1456</v>
      </c>
      <c r="F225" s="108" t="s">
        <v>142</v>
      </c>
      <c r="G225" s="107">
        <v>20.6</v>
      </c>
      <c r="H225" s="107">
        <v>3.03</v>
      </c>
      <c r="I225" s="120">
        <v>3.03</v>
      </c>
      <c r="J225" s="107">
        <v>3.03</v>
      </c>
      <c r="K225" s="107">
        <v>0</v>
      </c>
      <c r="L225" s="107">
        <v>62.42</v>
      </c>
      <c r="M225" s="107">
        <v>62.42</v>
      </c>
      <c r="N225" s="107">
        <v>0</v>
      </c>
    </row>
    <row r="226" spans="1:14" ht="16.5" hidden="1" customHeight="1">
      <c r="A226" s="106" t="s">
        <v>653</v>
      </c>
      <c r="B226" s="109" t="s">
        <v>3769</v>
      </c>
      <c r="C226" s="110" t="s">
        <v>86</v>
      </c>
      <c r="D226" s="109" t="s">
        <v>1458</v>
      </c>
      <c r="E226" s="109" t="s">
        <v>2020</v>
      </c>
      <c r="F226" s="110" t="s">
        <v>142</v>
      </c>
      <c r="G226" s="109">
        <v>6.9595000000000002</v>
      </c>
      <c r="H226" s="109">
        <v>0.73</v>
      </c>
      <c r="I226" s="121">
        <v>0.85</v>
      </c>
      <c r="J226" s="109">
        <v>0.85</v>
      </c>
      <c r="K226" s="109">
        <v>0</v>
      </c>
      <c r="L226" s="109">
        <v>5.92</v>
      </c>
      <c r="M226" s="109">
        <v>5.92</v>
      </c>
      <c r="N226" s="109">
        <v>0</v>
      </c>
    </row>
    <row r="227" spans="1:14" ht="16.5" hidden="1" customHeight="1">
      <c r="A227" s="106" t="s">
        <v>654</v>
      </c>
      <c r="B227" s="109" t="s">
        <v>3770</v>
      </c>
      <c r="C227" s="110" t="s">
        <v>86</v>
      </c>
      <c r="D227" s="109" t="s">
        <v>1462</v>
      </c>
      <c r="E227" s="109" t="s">
        <v>3771</v>
      </c>
      <c r="F227" s="110" t="s">
        <v>142</v>
      </c>
      <c r="G227" s="109">
        <v>24.72</v>
      </c>
      <c r="H227" s="109">
        <v>4.25</v>
      </c>
      <c r="I227" s="121">
        <v>4.95</v>
      </c>
      <c r="J227" s="109">
        <v>4.95</v>
      </c>
      <c r="K227" s="109">
        <v>0</v>
      </c>
      <c r="L227" s="109">
        <v>122.36</v>
      </c>
      <c r="M227" s="109">
        <v>122.36</v>
      </c>
      <c r="N227" s="109">
        <v>0</v>
      </c>
    </row>
    <row r="228" spans="1:14" ht="16.5" hidden="1" customHeight="1">
      <c r="A228" s="106" t="s">
        <v>657</v>
      </c>
      <c r="B228" s="109" t="s">
        <v>3772</v>
      </c>
      <c r="C228" s="110" t="s">
        <v>86</v>
      </c>
      <c r="D228" s="109" t="s">
        <v>1462</v>
      </c>
      <c r="E228" s="109" t="s">
        <v>3773</v>
      </c>
      <c r="F228" s="110" t="s">
        <v>142</v>
      </c>
      <c r="G228" s="109">
        <v>13.049099999999999</v>
      </c>
      <c r="H228" s="109">
        <v>8.5</v>
      </c>
      <c r="I228" s="121">
        <v>9.9</v>
      </c>
      <c r="J228" s="109">
        <v>9.9</v>
      </c>
      <c r="K228" s="109">
        <v>0</v>
      </c>
      <c r="L228" s="109">
        <v>129.19</v>
      </c>
      <c r="M228" s="109">
        <v>129.19</v>
      </c>
      <c r="N228" s="109">
        <v>0</v>
      </c>
    </row>
    <row r="229" spans="1:14" ht="16.5" hidden="1" customHeight="1">
      <c r="A229" s="106" t="s">
        <v>660</v>
      </c>
      <c r="B229" s="116" t="s">
        <v>2325</v>
      </c>
      <c r="C229" s="117" t="s">
        <v>355</v>
      </c>
      <c r="D229" s="116" t="s">
        <v>3774</v>
      </c>
      <c r="E229" s="116" t="s">
        <v>2022</v>
      </c>
      <c r="F229" s="117" t="s">
        <v>138</v>
      </c>
      <c r="G229" s="116">
        <v>31.327999999999999</v>
      </c>
      <c r="H229" s="116">
        <v>64.37</v>
      </c>
      <c r="I229" s="123">
        <v>64.37</v>
      </c>
      <c r="J229" s="116">
        <v>75</v>
      </c>
      <c r="K229" s="116">
        <v>16.52</v>
      </c>
      <c r="L229" s="116">
        <v>2016.58</v>
      </c>
      <c r="M229" s="116">
        <v>2349.6</v>
      </c>
      <c r="N229" s="116">
        <v>333.02</v>
      </c>
    </row>
    <row r="230" spans="1:14" ht="16.5" hidden="1" customHeight="1">
      <c r="A230" s="106" t="s">
        <v>663</v>
      </c>
      <c r="B230" s="116" t="s">
        <v>2392</v>
      </c>
      <c r="C230" s="117" t="s">
        <v>355</v>
      </c>
      <c r="D230" s="116" t="s">
        <v>2397</v>
      </c>
      <c r="E230" s="116" t="s">
        <v>2022</v>
      </c>
      <c r="F230" s="117" t="s">
        <v>142</v>
      </c>
      <c r="G230" s="116">
        <v>4</v>
      </c>
      <c r="H230" s="116">
        <v>914.65</v>
      </c>
      <c r="I230" s="123">
        <v>914.65</v>
      </c>
      <c r="J230" s="116">
        <v>1065.75</v>
      </c>
      <c r="K230" s="116">
        <v>16.52</v>
      </c>
      <c r="L230" s="116">
        <v>3658.6</v>
      </c>
      <c r="M230" s="116">
        <v>4263</v>
      </c>
      <c r="N230" s="116">
        <v>604.4</v>
      </c>
    </row>
    <row r="231" spans="1:14" ht="16.5" hidden="1" customHeight="1">
      <c r="A231" s="106" t="s">
        <v>667</v>
      </c>
      <c r="B231" s="116" t="s">
        <v>3775</v>
      </c>
      <c r="C231" s="117" t="s">
        <v>355</v>
      </c>
      <c r="D231" s="116" t="s">
        <v>3776</v>
      </c>
      <c r="E231" s="116" t="s">
        <v>2022</v>
      </c>
      <c r="F231" s="117" t="s">
        <v>142</v>
      </c>
      <c r="G231" s="116">
        <v>4</v>
      </c>
      <c r="H231" s="116">
        <v>914.65</v>
      </c>
      <c r="I231" s="123">
        <v>914.65</v>
      </c>
      <c r="J231" s="116">
        <v>1065.75</v>
      </c>
      <c r="K231" s="116">
        <v>16.52</v>
      </c>
      <c r="L231" s="116">
        <v>3658.6</v>
      </c>
      <c r="M231" s="116">
        <v>4263</v>
      </c>
      <c r="N231" s="116">
        <v>604.4</v>
      </c>
    </row>
    <row r="232" spans="1:14" ht="16.5" hidden="1" customHeight="1">
      <c r="A232" s="106" t="s">
        <v>670</v>
      </c>
      <c r="B232" s="116" t="s">
        <v>3777</v>
      </c>
      <c r="C232" s="117" t="s">
        <v>355</v>
      </c>
      <c r="D232" s="116" t="s">
        <v>3778</v>
      </c>
      <c r="E232" s="116" t="s">
        <v>2022</v>
      </c>
      <c r="F232" s="117" t="s">
        <v>142</v>
      </c>
      <c r="G232" s="116">
        <v>2</v>
      </c>
      <c r="H232" s="116">
        <v>9835.6299999999992</v>
      </c>
      <c r="I232" s="123">
        <v>9835.6299999999992</v>
      </c>
      <c r="J232" s="116">
        <v>11460.476000000001</v>
      </c>
      <c r="K232" s="116">
        <v>16.52</v>
      </c>
      <c r="L232" s="116">
        <v>19671.259999999998</v>
      </c>
      <c r="M232" s="116">
        <v>22920.95</v>
      </c>
      <c r="N232" s="116">
        <v>3249.69</v>
      </c>
    </row>
    <row r="233" spans="1:14" ht="16.5" hidden="1" customHeight="1">
      <c r="A233" s="106" t="s">
        <v>673</v>
      </c>
      <c r="B233" s="116" t="s">
        <v>3777</v>
      </c>
      <c r="C233" s="117" t="s">
        <v>355</v>
      </c>
      <c r="D233" s="116" t="s">
        <v>3779</v>
      </c>
      <c r="E233" s="116" t="s">
        <v>2022</v>
      </c>
      <c r="F233" s="117" t="s">
        <v>142</v>
      </c>
      <c r="G233" s="116">
        <v>2</v>
      </c>
      <c r="H233" s="116">
        <v>688.2</v>
      </c>
      <c r="I233" s="123">
        <v>688.2</v>
      </c>
      <c r="J233" s="116">
        <v>801.89099999999996</v>
      </c>
      <c r="K233" s="116">
        <v>16.52</v>
      </c>
      <c r="L233" s="116">
        <v>1376.4</v>
      </c>
      <c r="M233" s="116">
        <v>1603.78</v>
      </c>
      <c r="N233" s="116">
        <v>227.38</v>
      </c>
    </row>
    <row r="234" spans="1:14" ht="16.5" hidden="1" customHeight="1">
      <c r="A234" s="106" t="s">
        <v>934</v>
      </c>
      <c r="B234" s="116" t="s">
        <v>2432</v>
      </c>
      <c r="C234" s="117" t="s">
        <v>355</v>
      </c>
      <c r="D234" s="116" t="s">
        <v>2435</v>
      </c>
      <c r="E234" s="116" t="s">
        <v>2022</v>
      </c>
      <c r="F234" s="117" t="s">
        <v>1078</v>
      </c>
      <c r="G234" s="116">
        <v>18.5</v>
      </c>
      <c r="H234" s="116">
        <v>168.21</v>
      </c>
      <c r="I234" s="123">
        <v>168.21</v>
      </c>
      <c r="J234" s="116">
        <v>196</v>
      </c>
      <c r="K234" s="116">
        <v>16.52</v>
      </c>
      <c r="L234" s="116">
        <v>3111.89</v>
      </c>
      <c r="M234" s="116">
        <v>3626</v>
      </c>
      <c r="N234" s="116">
        <v>514.11</v>
      </c>
    </row>
    <row r="235" spans="1:14" ht="16.5" hidden="1" customHeight="1">
      <c r="A235" s="106" t="s">
        <v>935</v>
      </c>
      <c r="B235" s="116" t="s">
        <v>3780</v>
      </c>
      <c r="C235" s="117" t="s">
        <v>355</v>
      </c>
      <c r="D235" s="116" t="s">
        <v>3781</v>
      </c>
      <c r="E235" s="116" t="s">
        <v>45</v>
      </c>
      <c r="F235" s="117" t="s">
        <v>138</v>
      </c>
      <c r="G235" s="116">
        <v>6</v>
      </c>
      <c r="H235" s="116">
        <v>469.03</v>
      </c>
      <c r="I235" s="123">
        <v>469.03</v>
      </c>
      <c r="J235" s="116">
        <v>546.51</v>
      </c>
      <c r="K235" s="116">
        <v>16.52</v>
      </c>
      <c r="L235" s="116">
        <v>2814.18</v>
      </c>
      <c r="M235" s="116">
        <v>3279.06</v>
      </c>
      <c r="N235" s="116">
        <v>464.88</v>
      </c>
    </row>
    <row r="236" spans="1:14" ht="16.5" hidden="1" customHeight="1">
      <c r="A236" s="106" t="s">
        <v>939</v>
      </c>
      <c r="B236" s="116" t="s">
        <v>2446</v>
      </c>
      <c r="C236" s="117" t="s">
        <v>355</v>
      </c>
      <c r="D236" s="116" t="s">
        <v>3782</v>
      </c>
      <c r="E236" s="116" t="s">
        <v>45</v>
      </c>
      <c r="F236" s="117" t="s">
        <v>142</v>
      </c>
      <c r="G236" s="116">
        <v>2</v>
      </c>
      <c r="H236" s="116">
        <v>1355.99</v>
      </c>
      <c r="I236" s="123">
        <v>1355.99</v>
      </c>
      <c r="J236" s="116">
        <v>1580</v>
      </c>
      <c r="K236" s="116">
        <v>16.52</v>
      </c>
      <c r="L236" s="116">
        <v>2711.98</v>
      </c>
      <c r="M236" s="116">
        <v>3160</v>
      </c>
      <c r="N236" s="116">
        <v>448.02</v>
      </c>
    </row>
    <row r="237" spans="1:14" ht="16.5" hidden="1" customHeight="1">
      <c r="A237" s="106" t="s">
        <v>940</v>
      </c>
      <c r="B237" s="131" t="s">
        <v>3783</v>
      </c>
      <c r="C237" s="132" t="s">
        <v>355</v>
      </c>
      <c r="D237" s="131" t="s">
        <v>3784</v>
      </c>
      <c r="E237" s="131" t="s">
        <v>2022</v>
      </c>
      <c r="F237" s="132" t="s">
        <v>138</v>
      </c>
      <c r="G237" s="131">
        <v>2</v>
      </c>
      <c r="H237" s="131">
        <v>973.45</v>
      </c>
      <c r="I237" s="133">
        <v>973.45</v>
      </c>
      <c r="J237" s="131">
        <v>1100</v>
      </c>
      <c r="K237" s="131">
        <v>16.52</v>
      </c>
      <c r="L237" s="131">
        <v>1946.9</v>
      </c>
      <c r="M237" s="131">
        <v>2200</v>
      </c>
      <c r="N237" s="131">
        <v>253.1</v>
      </c>
    </row>
    <row r="238" spans="1:14" ht="16.5" hidden="1" customHeight="1">
      <c r="A238" s="106" t="s">
        <v>943</v>
      </c>
      <c r="B238" s="131" t="s">
        <v>3785</v>
      </c>
      <c r="C238" s="132" t="s">
        <v>355</v>
      </c>
      <c r="D238" s="131" t="s">
        <v>3786</v>
      </c>
      <c r="E238" s="131" t="s">
        <v>2022</v>
      </c>
      <c r="F238" s="132" t="s">
        <v>138</v>
      </c>
      <c r="G238" s="131">
        <v>7</v>
      </c>
      <c r="H238" s="131">
        <v>973.45</v>
      </c>
      <c r="I238" s="133">
        <v>973.45</v>
      </c>
      <c r="J238" s="131">
        <v>1100</v>
      </c>
      <c r="K238" s="131">
        <v>16.52</v>
      </c>
      <c r="L238" s="131">
        <v>6814.15</v>
      </c>
      <c r="M238" s="131">
        <v>7700</v>
      </c>
      <c r="N238" s="131">
        <v>885.85</v>
      </c>
    </row>
    <row r="239" spans="1:14" ht="16.5" hidden="1" customHeight="1">
      <c r="A239" s="106" t="s">
        <v>946</v>
      </c>
      <c r="B239" s="116" t="s">
        <v>3787</v>
      </c>
      <c r="C239" s="117" t="s">
        <v>355</v>
      </c>
      <c r="D239" s="116" t="s">
        <v>3788</v>
      </c>
      <c r="E239" s="116" t="s">
        <v>2022</v>
      </c>
      <c r="F239" s="117" t="s">
        <v>142</v>
      </c>
      <c r="G239" s="116">
        <v>2</v>
      </c>
      <c r="H239" s="116">
        <v>1193</v>
      </c>
      <c r="I239" s="123">
        <v>1193</v>
      </c>
      <c r="J239" s="116">
        <v>1390.0840000000001</v>
      </c>
      <c r="K239" s="116">
        <v>16.52</v>
      </c>
      <c r="L239" s="116">
        <v>2386</v>
      </c>
      <c r="M239" s="116">
        <v>2780.17</v>
      </c>
      <c r="N239" s="116">
        <v>394.17</v>
      </c>
    </row>
    <row r="240" spans="1:14" ht="16.5" hidden="1" customHeight="1">
      <c r="A240" s="106" t="s">
        <v>949</v>
      </c>
      <c r="B240" s="109" t="s">
        <v>2549</v>
      </c>
      <c r="C240" s="110" t="s">
        <v>86</v>
      </c>
      <c r="D240" s="109" t="s">
        <v>2550</v>
      </c>
      <c r="E240" s="109" t="s">
        <v>2551</v>
      </c>
      <c r="F240" s="110" t="s">
        <v>138</v>
      </c>
      <c r="G240" s="109">
        <v>1.5</v>
      </c>
      <c r="H240" s="109">
        <v>80</v>
      </c>
      <c r="I240" s="121">
        <v>144</v>
      </c>
      <c r="J240" s="109">
        <v>167.78899999999999</v>
      </c>
      <c r="K240" s="109">
        <v>16.52</v>
      </c>
      <c r="L240" s="109">
        <v>216</v>
      </c>
      <c r="M240" s="109">
        <v>251.68</v>
      </c>
      <c r="N240" s="109">
        <v>35.68</v>
      </c>
    </row>
    <row r="241" spans="1:14" ht="16.5" hidden="1" customHeight="1">
      <c r="A241" s="106" t="s">
        <v>950</v>
      </c>
      <c r="B241" s="116" t="s">
        <v>1487</v>
      </c>
      <c r="C241" s="117" t="s">
        <v>355</v>
      </c>
      <c r="D241" s="116" t="s">
        <v>3789</v>
      </c>
      <c r="E241" s="116" t="s">
        <v>45</v>
      </c>
      <c r="F241" s="117" t="s">
        <v>138</v>
      </c>
      <c r="G241" s="116">
        <v>16.16</v>
      </c>
      <c r="H241" s="116">
        <v>1680</v>
      </c>
      <c r="I241" s="123">
        <v>1680</v>
      </c>
      <c r="J241" s="116">
        <v>1680</v>
      </c>
      <c r="K241" s="116">
        <v>0</v>
      </c>
      <c r="L241" s="116">
        <v>27148.799999999999</v>
      </c>
      <c r="M241" s="116">
        <v>27148.799999999999</v>
      </c>
      <c r="N241" s="116">
        <v>0</v>
      </c>
    </row>
    <row r="242" spans="1:14" ht="16.5" hidden="1" customHeight="1">
      <c r="A242" s="106" t="s">
        <v>953</v>
      </c>
      <c r="B242" s="116" t="s">
        <v>3790</v>
      </c>
      <c r="C242" s="117" t="s">
        <v>355</v>
      </c>
      <c r="D242" s="116" t="s">
        <v>3791</v>
      </c>
      <c r="E242" s="116" t="s">
        <v>45</v>
      </c>
      <c r="F242" s="117" t="s">
        <v>138</v>
      </c>
      <c r="G242" s="116">
        <v>10.1</v>
      </c>
      <c r="H242" s="116">
        <v>53.15</v>
      </c>
      <c r="I242" s="123">
        <v>53.15</v>
      </c>
      <c r="J242" s="116">
        <v>60.06</v>
      </c>
      <c r="K242" s="116">
        <v>13</v>
      </c>
      <c r="L242" s="116">
        <v>536.82000000000005</v>
      </c>
      <c r="M242" s="116">
        <v>606.61</v>
      </c>
      <c r="N242" s="116">
        <v>69.790000000000006</v>
      </c>
    </row>
    <row r="243" spans="1:14" ht="16.5" hidden="1" customHeight="1">
      <c r="A243" s="106" t="s">
        <v>954</v>
      </c>
      <c r="B243" s="116" t="s">
        <v>3792</v>
      </c>
      <c r="C243" s="117" t="s">
        <v>355</v>
      </c>
      <c r="D243" s="116" t="s">
        <v>3793</v>
      </c>
      <c r="E243" s="116" t="s">
        <v>45</v>
      </c>
      <c r="F243" s="117" t="s">
        <v>138</v>
      </c>
      <c r="G243" s="116">
        <v>4.04</v>
      </c>
      <c r="H243" s="116">
        <v>28000</v>
      </c>
      <c r="I243" s="123">
        <v>28000</v>
      </c>
      <c r="J243" s="116">
        <v>28000</v>
      </c>
      <c r="K243" s="116">
        <v>0</v>
      </c>
      <c r="L243" s="116">
        <v>113120</v>
      </c>
      <c r="M243" s="116">
        <v>113120</v>
      </c>
      <c r="N243" s="116">
        <v>0</v>
      </c>
    </row>
    <row r="244" spans="1:14" ht="16.5" hidden="1" customHeight="1">
      <c r="A244" s="106" t="s">
        <v>955</v>
      </c>
      <c r="B244" s="116" t="s">
        <v>3792</v>
      </c>
      <c r="C244" s="117" t="s">
        <v>355</v>
      </c>
      <c r="D244" s="116" t="s">
        <v>3794</v>
      </c>
      <c r="E244" s="116" t="s">
        <v>45</v>
      </c>
      <c r="F244" s="117" t="s">
        <v>138</v>
      </c>
      <c r="G244" s="116">
        <v>5.05</v>
      </c>
      <c r="H244" s="116">
        <v>12000</v>
      </c>
      <c r="I244" s="123">
        <v>12000</v>
      </c>
      <c r="J244" s="116">
        <v>12000</v>
      </c>
      <c r="K244" s="116">
        <v>0</v>
      </c>
      <c r="L244" s="116">
        <v>60600</v>
      </c>
      <c r="M244" s="116">
        <v>60600</v>
      </c>
      <c r="N244" s="116">
        <v>0</v>
      </c>
    </row>
    <row r="245" spans="1:14" ht="16.5" hidden="1" customHeight="1">
      <c r="A245" s="106" t="s">
        <v>956</v>
      </c>
      <c r="B245" s="107" t="s">
        <v>1499</v>
      </c>
      <c r="C245" s="108" t="s">
        <v>86</v>
      </c>
      <c r="D245" s="107" t="s">
        <v>1500</v>
      </c>
      <c r="E245" s="107" t="s">
        <v>1501</v>
      </c>
      <c r="F245" s="108" t="s">
        <v>1502</v>
      </c>
      <c r="G245" s="107">
        <v>9.0980000000000008</v>
      </c>
      <c r="H245" s="107">
        <v>2.4</v>
      </c>
      <c r="I245" s="120">
        <v>2.4</v>
      </c>
      <c r="J245" s="107">
        <v>2.4</v>
      </c>
      <c r="K245" s="107">
        <v>0</v>
      </c>
      <c r="L245" s="107">
        <v>21.84</v>
      </c>
      <c r="M245" s="107">
        <v>21.84</v>
      </c>
      <c r="N245" s="107">
        <v>0</v>
      </c>
    </row>
    <row r="246" spans="1:14" ht="16.5" hidden="1" customHeight="1">
      <c r="A246" s="106" t="s">
        <v>959</v>
      </c>
      <c r="B246" s="107" t="s">
        <v>1499</v>
      </c>
      <c r="C246" s="108" t="s">
        <v>86</v>
      </c>
      <c r="D246" s="107" t="s">
        <v>1500</v>
      </c>
      <c r="E246" s="107" t="s">
        <v>1501</v>
      </c>
      <c r="F246" s="108" t="s">
        <v>1502</v>
      </c>
      <c r="G246" s="107">
        <v>3.2749999999999999</v>
      </c>
      <c r="H246" s="107">
        <v>2.4</v>
      </c>
      <c r="I246" s="120">
        <v>2.4</v>
      </c>
      <c r="J246" s="107">
        <v>2.4</v>
      </c>
      <c r="K246" s="107">
        <v>0</v>
      </c>
      <c r="L246" s="107">
        <v>7.86</v>
      </c>
      <c r="M246" s="107">
        <v>7.86</v>
      </c>
      <c r="N246" s="107">
        <v>0</v>
      </c>
    </row>
    <row r="247" spans="1:14" ht="16.5" hidden="1" customHeight="1">
      <c r="A247" s="106" t="s">
        <v>962</v>
      </c>
      <c r="B247" s="107" t="s">
        <v>3795</v>
      </c>
      <c r="C247" s="108" t="s">
        <v>86</v>
      </c>
      <c r="D247" s="107" t="s">
        <v>3796</v>
      </c>
      <c r="E247" s="107" t="s">
        <v>3797</v>
      </c>
      <c r="F247" s="108" t="s">
        <v>1502</v>
      </c>
      <c r="G247" s="107">
        <v>4.8000000000000001E-2</v>
      </c>
      <c r="H247" s="107">
        <v>8.15</v>
      </c>
      <c r="I247" s="120">
        <v>8.15</v>
      </c>
      <c r="J247" s="107">
        <v>8.15</v>
      </c>
      <c r="K247" s="107">
        <v>0</v>
      </c>
      <c r="L247" s="107">
        <v>0.39</v>
      </c>
      <c r="M247" s="107">
        <v>0.39</v>
      </c>
      <c r="N247" s="107">
        <v>0</v>
      </c>
    </row>
    <row r="248" spans="1:14" ht="16.5" hidden="1" customHeight="1">
      <c r="A248" s="106" t="s">
        <v>965</v>
      </c>
      <c r="B248" s="107" t="s">
        <v>1503</v>
      </c>
      <c r="C248" s="108" t="s">
        <v>86</v>
      </c>
      <c r="D248" s="107" t="s">
        <v>1504</v>
      </c>
      <c r="E248" s="107" t="s">
        <v>1505</v>
      </c>
      <c r="F248" s="108" t="s">
        <v>103</v>
      </c>
      <c r="G248" s="107">
        <v>2.16</v>
      </c>
      <c r="H248" s="107">
        <v>63.75</v>
      </c>
      <c r="I248" s="120">
        <v>63.75</v>
      </c>
      <c r="J248" s="107">
        <v>63.75</v>
      </c>
      <c r="K248" s="107">
        <v>0</v>
      </c>
      <c r="L248" s="107">
        <v>137.69999999999999</v>
      </c>
      <c r="M248" s="107">
        <v>137.69999999999999</v>
      </c>
      <c r="N248" s="107">
        <v>0</v>
      </c>
    </row>
    <row r="249" spans="1:14" ht="16.5" hidden="1" customHeight="1">
      <c r="A249" s="106" t="s">
        <v>966</v>
      </c>
      <c r="B249" s="107" t="s">
        <v>3798</v>
      </c>
      <c r="C249" s="108" t="s">
        <v>86</v>
      </c>
      <c r="D249" s="107" t="s">
        <v>2584</v>
      </c>
      <c r="E249" s="107" t="s">
        <v>2585</v>
      </c>
      <c r="F249" s="108" t="s">
        <v>103</v>
      </c>
      <c r="G249" s="107">
        <v>0.23</v>
      </c>
      <c r="H249" s="107">
        <v>53.88</v>
      </c>
      <c r="I249" s="120">
        <v>53.88</v>
      </c>
      <c r="J249" s="107">
        <v>53.88</v>
      </c>
      <c r="K249" s="107">
        <v>0</v>
      </c>
      <c r="L249" s="107">
        <v>12.39</v>
      </c>
      <c r="M249" s="107">
        <v>12.39</v>
      </c>
      <c r="N249" s="107">
        <v>0</v>
      </c>
    </row>
    <row r="250" spans="1:14" ht="16.5" hidden="1" customHeight="1">
      <c r="A250" s="106" t="s">
        <v>967</v>
      </c>
      <c r="B250" s="116" t="s">
        <v>1506</v>
      </c>
      <c r="C250" s="117" t="s">
        <v>355</v>
      </c>
      <c r="D250" s="116" t="s">
        <v>3799</v>
      </c>
      <c r="E250" s="116" t="s">
        <v>45</v>
      </c>
      <c r="F250" s="117" t="s">
        <v>344</v>
      </c>
      <c r="G250" s="116">
        <v>1192.32</v>
      </c>
      <c r="H250" s="116">
        <v>2.0699999999999998</v>
      </c>
      <c r="I250" s="123">
        <v>2.0699999999999998</v>
      </c>
      <c r="J250" s="116">
        <v>2.0699999999999998</v>
      </c>
      <c r="K250" s="116">
        <v>0</v>
      </c>
      <c r="L250" s="116">
        <v>2468.1</v>
      </c>
      <c r="M250" s="116">
        <v>2468.1</v>
      </c>
      <c r="N250" s="116">
        <v>0</v>
      </c>
    </row>
    <row r="251" spans="1:14" ht="16.5" hidden="1" customHeight="1">
      <c r="A251" s="106" t="s">
        <v>970</v>
      </c>
      <c r="B251" s="109" t="s">
        <v>1512</v>
      </c>
      <c r="C251" s="110" t="s">
        <v>86</v>
      </c>
      <c r="D251" s="109" t="s">
        <v>1513</v>
      </c>
      <c r="E251" s="109" t="s">
        <v>1514</v>
      </c>
      <c r="F251" s="110" t="s">
        <v>344</v>
      </c>
      <c r="G251" s="109">
        <v>97.071100000000001</v>
      </c>
      <c r="H251" s="109">
        <v>1.88</v>
      </c>
      <c r="I251" s="121">
        <v>2.1</v>
      </c>
      <c r="J251" s="109">
        <v>2.37</v>
      </c>
      <c r="K251" s="109">
        <v>13</v>
      </c>
      <c r="L251" s="109">
        <v>203.85</v>
      </c>
      <c r="M251" s="109">
        <v>230.06</v>
      </c>
      <c r="N251" s="109">
        <v>26.21</v>
      </c>
    </row>
    <row r="252" spans="1:14" ht="16.5" hidden="1" customHeight="1">
      <c r="A252" s="106" t="s">
        <v>973</v>
      </c>
      <c r="B252" s="109" t="s">
        <v>1520</v>
      </c>
      <c r="C252" s="110" t="s">
        <v>86</v>
      </c>
      <c r="D252" s="109" t="s">
        <v>1518</v>
      </c>
      <c r="E252" s="109" t="s">
        <v>1521</v>
      </c>
      <c r="F252" s="110" t="s">
        <v>344</v>
      </c>
      <c r="G252" s="109">
        <v>5.09</v>
      </c>
      <c r="H252" s="109">
        <v>1.1100000000000001</v>
      </c>
      <c r="I252" s="121">
        <v>1.58</v>
      </c>
      <c r="J252" s="109">
        <v>1.58</v>
      </c>
      <c r="K252" s="109">
        <v>0</v>
      </c>
      <c r="L252" s="109">
        <v>8.0399999999999991</v>
      </c>
      <c r="M252" s="109">
        <v>8.0399999999999991</v>
      </c>
      <c r="N252" s="109">
        <v>0</v>
      </c>
    </row>
    <row r="253" spans="1:14" ht="16.5" hidden="1" customHeight="1">
      <c r="A253" s="106" t="s">
        <v>977</v>
      </c>
      <c r="B253" s="116" t="s">
        <v>1524</v>
      </c>
      <c r="C253" s="117" t="s">
        <v>355</v>
      </c>
      <c r="D253" s="116" t="s">
        <v>3514</v>
      </c>
      <c r="E253" s="116" t="s">
        <v>45</v>
      </c>
      <c r="F253" s="117" t="s">
        <v>344</v>
      </c>
      <c r="G253" s="116">
        <v>251.07589999999999</v>
      </c>
      <c r="H253" s="116">
        <v>68.02</v>
      </c>
      <c r="I253" s="123">
        <v>68.02</v>
      </c>
      <c r="J253" s="116">
        <v>68.02</v>
      </c>
      <c r="K253" s="116">
        <v>0</v>
      </c>
      <c r="L253" s="116">
        <v>17078.18</v>
      </c>
      <c r="M253" s="116">
        <v>17078.18</v>
      </c>
      <c r="N253" s="116">
        <v>0</v>
      </c>
    </row>
    <row r="254" spans="1:14" ht="16.5" hidden="1" customHeight="1">
      <c r="A254" s="106" t="s">
        <v>978</v>
      </c>
      <c r="B254" s="116" t="s">
        <v>1524</v>
      </c>
      <c r="C254" s="117" t="s">
        <v>355</v>
      </c>
      <c r="D254" s="116" t="s">
        <v>3800</v>
      </c>
      <c r="E254" s="116" t="s">
        <v>45</v>
      </c>
      <c r="F254" s="117" t="s">
        <v>344</v>
      </c>
      <c r="G254" s="116">
        <v>496.92</v>
      </c>
      <c r="H254" s="116">
        <v>29.13</v>
      </c>
      <c r="I254" s="123">
        <v>29.13</v>
      </c>
      <c r="J254" s="116">
        <v>29.13</v>
      </c>
      <c r="K254" s="116">
        <v>0</v>
      </c>
      <c r="L254" s="116">
        <v>14475.28</v>
      </c>
      <c r="M254" s="116">
        <v>14475.28</v>
      </c>
      <c r="N254" s="116">
        <v>0</v>
      </c>
    </row>
    <row r="255" spans="1:14" ht="16.5" hidden="1" customHeight="1">
      <c r="A255" s="106" t="s">
        <v>979</v>
      </c>
      <c r="B255" s="116" t="s">
        <v>1524</v>
      </c>
      <c r="C255" s="117" t="s">
        <v>355</v>
      </c>
      <c r="D255" s="116" t="s">
        <v>3801</v>
      </c>
      <c r="E255" s="116" t="s">
        <v>45</v>
      </c>
      <c r="F255" s="117" t="s">
        <v>344</v>
      </c>
      <c r="G255" s="116">
        <v>555.5</v>
      </c>
      <c r="H255" s="116">
        <v>12.39</v>
      </c>
      <c r="I255" s="123">
        <v>12.39</v>
      </c>
      <c r="J255" s="116">
        <v>12.39</v>
      </c>
      <c r="K255" s="116">
        <v>0</v>
      </c>
      <c r="L255" s="116">
        <v>6882.65</v>
      </c>
      <c r="M255" s="116">
        <v>6882.65</v>
      </c>
      <c r="N255" s="116">
        <v>0</v>
      </c>
    </row>
    <row r="256" spans="1:14" ht="16.5" hidden="1" customHeight="1">
      <c r="A256" s="106" t="s">
        <v>980</v>
      </c>
      <c r="B256" s="116" t="s">
        <v>1524</v>
      </c>
      <c r="C256" s="117" t="s">
        <v>355</v>
      </c>
      <c r="D256" s="116" t="s">
        <v>3518</v>
      </c>
      <c r="E256" s="116" t="s">
        <v>45</v>
      </c>
      <c r="F256" s="117" t="s">
        <v>344</v>
      </c>
      <c r="G256" s="116">
        <v>134.52189999999999</v>
      </c>
      <c r="H256" s="116">
        <v>312.12</v>
      </c>
      <c r="I256" s="123">
        <v>312.12</v>
      </c>
      <c r="J256" s="116">
        <v>312.12</v>
      </c>
      <c r="K256" s="116">
        <v>0</v>
      </c>
      <c r="L256" s="116">
        <v>41986.98</v>
      </c>
      <c r="M256" s="116">
        <v>41986.98</v>
      </c>
      <c r="N256" s="116">
        <v>0</v>
      </c>
    </row>
    <row r="257" spans="1:14" ht="16.5" hidden="1" customHeight="1">
      <c r="A257" s="106" t="s">
        <v>981</v>
      </c>
      <c r="B257" s="116" t="s">
        <v>1524</v>
      </c>
      <c r="C257" s="117" t="s">
        <v>355</v>
      </c>
      <c r="D257" s="116" t="s">
        <v>3802</v>
      </c>
      <c r="E257" s="116" t="s">
        <v>45</v>
      </c>
      <c r="F257" s="117" t="s">
        <v>344</v>
      </c>
      <c r="G257" s="116">
        <v>171.00309999999999</v>
      </c>
      <c r="H257" s="116">
        <v>31.92</v>
      </c>
      <c r="I257" s="123">
        <v>31.92</v>
      </c>
      <c r="J257" s="116">
        <v>31.92</v>
      </c>
      <c r="K257" s="116">
        <v>0</v>
      </c>
      <c r="L257" s="116">
        <v>5458.42</v>
      </c>
      <c r="M257" s="116">
        <v>5458.42</v>
      </c>
      <c r="N257" s="116">
        <v>0</v>
      </c>
    </row>
    <row r="258" spans="1:14" ht="16.5" hidden="1" customHeight="1">
      <c r="A258" s="106" t="s">
        <v>982</v>
      </c>
      <c r="B258" s="109" t="s">
        <v>3803</v>
      </c>
      <c r="C258" s="110" t="s">
        <v>86</v>
      </c>
      <c r="D258" s="109" t="s">
        <v>1458</v>
      </c>
      <c r="E258" s="109" t="s">
        <v>2134</v>
      </c>
      <c r="F258" s="110" t="s">
        <v>142</v>
      </c>
      <c r="G258" s="109">
        <v>12.36</v>
      </c>
      <c r="H258" s="109">
        <v>0.27</v>
      </c>
      <c r="I258" s="121">
        <v>0.31</v>
      </c>
      <c r="J258" s="109">
        <v>0.31</v>
      </c>
      <c r="K258" s="109">
        <v>0</v>
      </c>
      <c r="L258" s="109">
        <v>3.83</v>
      </c>
      <c r="M258" s="109">
        <v>3.83</v>
      </c>
      <c r="N258" s="109">
        <v>0</v>
      </c>
    </row>
    <row r="259" spans="1:14" ht="16.5" hidden="1" customHeight="1">
      <c r="A259" s="106" t="s">
        <v>985</v>
      </c>
      <c r="B259" s="107" t="s">
        <v>1571</v>
      </c>
      <c r="C259" s="108" t="s">
        <v>86</v>
      </c>
      <c r="D259" s="107" t="s">
        <v>1572</v>
      </c>
      <c r="E259" s="107" t="s">
        <v>98</v>
      </c>
      <c r="F259" s="108" t="s">
        <v>771</v>
      </c>
      <c r="G259" s="107">
        <v>0.20430000000000001</v>
      </c>
      <c r="H259" s="107">
        <v>370</v>
      </c>
      <c r="I259" s="120">
        <v>370</v>
      </c>
      <c r="J259" s="107">
        <v>370</v>
      </c>
      <c r="K259" s="107">
        <v>0</v>
      </c>
      <c r="L259" s="107">
        <v>75.59</v>
      </c>
      <c r="M259" s="107">
        <v>75.59</v>
      </c>
      <c r="N259" s="107">
        <v>0</v>
      </c>
    </row>
    <row r="260" spans="1:14" ht="16.5" hidden="1" customHeight="1">
      <c r="A260" s="106" t="s">
        <v>988</v>
      </c>
      <c r="B260" s="107" t="s">
        <v>2814</v>
      </c>
      <c r="C260" s="108" t="s">
        <v>86</v>
      </c>
      <c r="D260" s="107" t="s">
        <v>2815</v>
      </c>
      <c r="E260" s="107" t="s">
        <v>2816</v>
      </c>
      <c r="F260" s="108" t="s">
        <v>142</v>
      </c>
      <c r="G260" s="107">
        <v>16.48</v>
      </c>
      <c r="H260" s="107">
        <v>0.85</v>
      </c>
      <c r="I260" s="120">
        <v>0.85</v>
      </c>
      <c r="J260" s="107">
        <v>0.85</v>
      </c>
      <c r="K260" s="107">
        <v>0</v>
      </c>
      <c r="L260" s="107">
        <v>14.01</v>
      </c>
      <c r="M260" s="107">
        <v>14.01</v>
      </c>
      <c r="N260" s="107">
        <v>0</v>
      </c>
    </row>
    <row r="261" spans="1:14" ht="16.5" hidden="1" customHeight="1">
      <c r="A261" s="106" t="s">
        <v>992</v>
      </c>
      <c r="B261" s="107" t="s">
        <v>3804</v>
      </c>
      <c r="C261" s="108" t="s">
        <v>86</v>
      </c>
      <c r="D261" s="107" t="s">
        <v>1574</v>
      </c>
      <c r="E261" s="107" t="s">
        <v>2601</v>
      </c>
      <c r="F261" s="108" t="s">
        <v>142</v>
      </c>
      <c r="G261" s="107">
        <v>1.016</v>
      </c>
      <c r="H261" s="107">
        <v>2.25</v>
      </c>
      <c r="I261" s="120">
        <v>2.25</v>
      </c>
      <c r="J261" s="107">
        <v>2.25</v>
      </c>
      <c r="K261" s="107">
        <v>0</v>
      </c>
      <c r="L261" s="107">
        <v>2.29</v>
      </c>
      <c r="M261" s="107">
        <v>2.29</v>
      </c>
      <c r="N261" s="107">
        <v>0</v>
      </c>
    </row>
    <row r="262" spans="1:14" ht="16.5" hidden="1" customHeight="1">
      <c r="A262" s="106" t="s">
        <v>995</v>
      </c>
      <c r="B262" s="107" t="s">
        <v>3804</v>
      </c>
      <c r="C262" s="108" t="s">
        <v>86</v>
      </c>
      <c r="D262" s="107" t="s">
        <v>1574</v>
      </c>
      <c r="E262" s="107" t="s">
        <v>2601</v>
      </c>
      <c r="F262" s="108" t="s">
        <v>142</v>
      </c>
      <c r="G262" s="107">
        <v>2.0299999999999998</v>
      </c>
      <c r="H262" s="107">
        <v>2.25</v>
      </c>
      <c r="I262" s="120">
        <v>2.25</v>
      </c>
      <c r="J262" s="107">
        <v>2.25</v>
      </c>
      <c r="K262" s="107">
        <v>0</v>
      </c>
      <c r="L262" s="107">
        <v>4.57</v>
      </c>
      <c r="M262" s="107">
        <v>4.57</v>
      </c>
      <c r="N262" s="107">
        <v>0</v>
      </c>
    </row>
    <row r="263" spans="1:14" ht="16.5" hidden="1" customHeight="1">
      <c r="A263" s="106" t="s">
        <v>996</v>
      </c>
      <c r="B263" s="107" t="s">
        <v>1578</v>
      </c>
      <c r="C263" s="108" t="s">
        <v>86</v>
      </c>
      <c r="D263" s="107" t="s">
        <v>1574</v>
      </c>
      <c r="E263" s="107" t="s">
        <v>1579</v>
      </c>
      <c r="F263" s="108" t="s">
        <v>142</v>
      </c>
      <c r="G263" s="107">
        <v>1.016</v>
      </c>
      <c r="H263" s="107">
        <v>3.17</v>
      </c>
      <c r="I263" s="120">
        <v>3.17</v>
      </c>
      <c r="J263" s="107">
        <v>3.17</v>
      </c>
      <c r="K263" s="107">
        <v>0</v>
      </c>
      <c r="L263" s="107">
        <v>3.22</v>
      </c>
      <c r="M263" s="107">
        <v>3.22</v>
      </c>
      <c r="N263" s="107">
        <v>0</v>
      </c>
    </row>
    <row r="264" spans="1:14" ht="16.5" hidden="1" customHeight="1">
      <c r="A264" s="106" t="s">
        <v>997</v>
      </c>
      <c r="B264" s="107" t="s">
        <v>1578</v>
      </c>
      <c r="C264" s="108" t="s">
        <v>86</v>
      </c>
      <c r="D264" s="107" t="s">
        <v>1574</v>
      </c>
      <c r="E264" s="107" t="s">
        <v>1579</v>
      </c>
      <c r="F264" s="108" t="s">
        <v>142</v>
      </c>
      <c r="G264" s="107">
        <v>10.15</v>
      </c>
      <c r="H264" s="107">
        <v>3.17</v>
      </c>
      <c r="I264" s="120">
        <v>3.17</v>
      </c>
      <c r="J264" s="107">
        <v>3.17</v>
      </c>
      <c r="K264" s="107">
        <v>0</v>
      </c>
      <c r="L264" s="107">
        <v>32.18</v>
      </c>
      <c r="M264" s="107">
        <v>32.18</v>
      </c>
      <c r="N264" s="107">
        <v>0</v>
      </c>
    </row>
    <row r="265" spans="1:14" ht="16.5" hidden="1" customHeight="1">
      <c r="A265" s="106" t="s">
        <v>1000</v>
      </c>
      <c r="B265" s="107" t="s">
        <v>1580</v>
      </c>
      <c r="C265" s="108" t="s">
        <v>86</v>
      </c>
      <c r="D265" s="107" t="s">
        <v>1574</v>
      </c>
      <c r="E265" s="107" t="s">
        <v>1581</v>
      </c>
      <c r="F265" s="108" t="s">
        <v>142</v>
      </c>
      <c r="G265" s="107">
        <v>24.36</v>
      </c>
      <c r="H265" s="107">
        <v>4.67</v>
      </c>
      <c r="I265" s="120">
        <v>4.67</v>
      </c>
      <c r="J265" s="107">
        <v>4.67</v>
      </c>
      <c r="K265" s="107">
        <v>0</v>
      </c>
      <c r="L265" s="107">
        <v>113.76</v>
      </c>
      <c r="M265" s="107">
        <v>113.76</v>
      </c>
      <c r="N265" s="107">
        <v>0</v>
      </c>
    </row>
    <row r="266" spans="1:14" ht="16.5" hidden="1" customHeight="1">
      <c r="A266" s="106" t="s">
        <v>1001</v>
      </c>
      <c r="B266" s="107" t="s">
        <v>1584</v>
      </c>
      <c r="C266" s="108" t="s">
        <v>86</v>
      </c>
      <c r="D266" s="107" t="s">
        <v>1574</v>
      </c>
      <c r="E266" s="107" t="s">
        <v>1585</v>
      </c>
      <c r="F266" s="108" t="s">
        <v>142</v>
      </c>
      <c r="G266" s="107">
        <v>6.09</v>
      </c>
      <c r="H266" s="107">
        <v>13.98</v>
      </c>
      <c r="I266" s="120">
        <v>13.98</v>
      </c>
      <c r="J266" s="107">
        <v>13.98</v>
      </c>
      <c r="K266" s="107">
        <v>0</v>
      </c>
      <c r="L266" s="107">
        <v>85.14</v>
      </c>
      <c r="M266" s="107">
        <v>85.14</v>
      </c>
      <c r="N266" s="107">
        <v>0</v>
      </c>
    </row>
    <row r="267" spans="1:14" ht="16.5" hidden="1" customHeight="1">
      <c r="A267" s="106" t="s">
        <v>1005</v>
      </c>
      <c r="B267" s="109" t="s">
        <v>3805</v>
      </c>
      <c r="C267" s="110" t="s">
        <v>86</v>
      </c>
      <c r="D267" s="109" t="s">
        <v>1589</v>
      </c>
      <c r="E267" s="109" t="s">
        <v>178</v>
      </c>
      <c r="F267" s="110" t="s">
        <v>138</v>
      </c>
      <c r="G267" s="109">
        <v>95.79</v>
      </c>
      <c r="H267" s="109">
        <v>1.05</v>
      </c>
      <c r="I267" s="121">
        <v>1.22</v>
      </c>
      <c r="J267" s="109">
        <v>1.22</v>
      </c>
      <c r="K267" s="109">
        <v>0</v>
      </c>
      <c r="L267" s="109">
        <v>116.86</v>
      </c>
      <c r="M267" s="109">
        <v>116.86</v>
      </c>
      <c r="N267" s="109">
        <v>0</v>
      </c>
    </row>
    <row r="268" spans="1:14" ht="16.5" hidden="1" customHeight="1">
      <c r="A268" s="106" t="s">
        <v>1006</v>
      </c>
      <c r="B268" s="109" t="s">
        <v>3806</v>
      </c>
      <c r="C268" s="110" t="s">
        <v>86</v>
      </c>
      <c r="D268" s="109" t="s">
        <v>1589</v>
      </c>
      <c r="E268" s="109" t="s">
        <v>335</v>
      </c>
      <c r="F268" s="110" t="s">
        <v>138</v>
      </c>
      <c r="G268" s="109">
        <v>52.196300000000001</v>
      </c>
      <c r="H268" s="109">
        <v>2.84</v>
      </c>
      <c r="I268" s="121">
        <v>3.31</v>
      </c>
      <c r="J268" s="109">
        <v>3.31</v>
      </c>
      <c r="K268" s="109">
        <v>0</v>
      </c>
      <c r="L268" s="109">
        <v>172.77</v>
      </c>
      <c r="M268" s="109">
        <v>172.77</v>
      </c>
      <c r="N268" s="109">
        <v>0</v>
      </c>
    </row>
    <row r="269" spans="1:14" ht="16.5" hidden="1" customHeight="1">
      <c r="A269" s="106" t="s">
        <v>1010</v>
      </c>
      <c r="B269" s="116" t="s">
        <v>3807</v>
      </c>
      <c r="C269" s="117" t="s">
        <v>355</v>
      </c>
      <c r="D269" s="116" t="s">
        <v>3808</v>
      </c>
      <c r="E269" s="116" t="s">
        <v>45</v>
      </c>
      <c r="F269" s="117" t="s">
        <v>1093</v>
      </c>
      <c r="G269" s="116">
        <v>5</v>
      </c>
      <c r="H269" s="116">
        <v>1238.94</v>
      </c>
      <c r="I269" s="123">
        <v>1238.94</v>
      </c>
      <c r="J269" s="116">
        <v>1400</v>
      </c>
      <c r="K269" s="116">
        <v>13</v>
      </c>
      <c r="L269" s="116">
        <v>6194.7</v>
      </c>
      <c r="M269" s="116">
        <v>7000</v>
      </c>
      <c r="N269" s="116">
        <v>805.3</v>
      </c>
    </row>
    <row r="270" spans="1:14" ht="16.5" hidden="1" customHeight="1">
      <c r="A270" s="106" t="s">
        <v>1013</v>
      </c>
      <c r="B270" s="116" t="s">
        <v>3807</v>
      </c>
      <c r="C270" s="117" t="s">
        <v>355</v>
      </c>
      <c r="D270" s="116" t="s">
        <v>3809</v>
      </c>
      <c r="E270" s="116" t="s">
        <v>45</v>
      </c>
      <c r="F270" s="117" t="s">
        <v>1093</v>
      </c>
      <c r="G270" s="116">
        <v>4</v>
      </c>
      <c r="H270" s="116">
        <v>5500</v>
      </c>
      <c r="I270" s="123">
        <v>5500</v>
      </c>
      <c r="J270" s="116">
        <v>5500</v>
      </c>
      <c r="K270" s="116">
        <v>0</v>
      </c>
      <c r="L270" s="116">
        <v>22000</v>
      </c>
      <c r="M270" s="116">
        <v>22000</v>
      </c>
      <c r="N270" s="116">
        <v>0</v>
      </c>
    </row>
    <row r="271" spans="1:14" ht="16.5" hidden="1" customHeight="1">
      <c r="A271" s="106" t="s">
        <v>1016</v>
      </c>
      <c r="B271" s="109" t="s">
        <v>3810</v>
      </c>
      <c r="C271" s="110" t="s">
        <v>86</v>
      </c>
      <c r="D271" s="109" t="s">
        <v>3811</v>
      </c>
      <c r="E271" s="109" t="s">
        <v>45</v>
      </c>
      <c r="F271" s="110" t="s">
        <v>103</v>
      </c>
      <c r="G271" s="109">
        <v>22.422000000000001</v>
      </c>
      <c r="H271" s="109">
        <v>4.29</v>
      </c>
      <c r="I271" s="121">
        <v>4.38</v>
      </c>
      <c r="J271" s="109">
        <v>4.95</v>
      </c>
      <c r="K271" s="109">
        <v>13</v>
      </c>
      <c r="L271" s="109">
        <v>98.21</v>
      </c>
      <c r="M271" s="109">
        <v>110.99</v>
      </c>
      <c r="N271" s="109">
        <v>12.78</v>
      </c>
    </row>
    <row r="272" spans="1:14" ht="16.5" hidden="1" customHeight="1">
      <c r="A272" s="106" t="s">
        <v>1017</v>
      </c>
      <c r="B272" s="107" t="s">
        <v>2907</v>
      </c>
      <c r="C272" s="108" t="s">
        <v>86</v>
      </c>
      <c r="D272" s="107" t="s">
        <v>1350</v>
      </c>
      <c r="E272" s="107" t="s">
        <v>45</v>
      </c>
      <c r="F272" s="108" t="s">
        <v>103</v>
      </c>
      <c r="G272" s="107">
        <v>0.3</v>
      </c>
      <c r="H272" s="107">
        <v>2.75</v>
      </c>
      <c r="I272" s="120">
        <v>2.75</v>
      </c>
      <c r="J272" s="107">
        <v>3.2</v>
      </c>
      <c r="K272" s="107">
        <v>16.52</v>
      </c>
      <c r="L272" s="107">
        <v>0.83</v>
      </c>
      <c r="M272" s="107">
        <v>0.96</v>
      </c>
      <c r="N272" s="107">
        <v>0.13</v>
      </c>
    </row>
    <row r="273" spans="1:14" ht="16.5" hidden="1" customHeight="1">
      <c r="A273" s="106" t="s">
        <v>1020</v>
      </c>
      <c r="B273" s="109" t="s">
        <v>2911</v>
      </c>
      <c r="C273" s="110" t="s">
        <v>86</v>
      </c>
      <c r="D273" s="109" t="s">
        <v>369</v>
      </c>
      <c r="E273" s="109" t="s">
        <v>45</v>
      </c>
      <c r="F273" s="110" t="s">
        <v>43</v>
      </c>
      <c r="G273" s="109">
        <v>196.71260000000001</v>
      </c>
      <c r="H273" s="109">
        <v>2.72</v>
      </c>
      <c r="I273" s="121">
        <v>3.8</v>
      </c>
      <c r="J273" s="109">
        <v>3.911</v>
      </c>
      <c r="K273" s="109">
        <v>2.92</v>
      </c>
      <c r="L273" s="109">
        <v>747.51</v>
      </c>
      <c r="M273" s="109">
        <v>769.34</v>
      </c>
      <c r="N273" s="109">
        <v>21.83</v>
      </c>
    </row>
    <row r="274" spans="1:14" ht="16.5" hidden="1" customHeight="1">
      <c r="A274" s="106" t="s">
        <v>1021</v>
      </c>
      <c r="B274" s="116" t="s">
        <v>3812</v>
      </c>
      <c r="C274" s="117" t="s">
        <v>355</v>
      </c>
      <c r="D274" s="116" t="s">
        <v>3813</v>
      </c>
      <c r="E274" s="116" t="s">
        <v>3814</v>
      </c>
      <c r="F274" s="117" t="s">
        <v>3815</v>
      </c>
      <c r="G274" s="116">
        <v>10.4</v>
      </c>
      <c r="H274" s="116">
        <v>1187.42</v>
      </c>
      <c r="I274" s="123">
        <v>1187.42</v>
      </c>
      <c r="J274" s="116">
        <v>1337.3910000000001</v>
      </c>
      <c r="K274" s="116">
        <v>12.63</v>
      </c>
      <c r="L274" s="116">
        <v>12349.17</v>
      </c>
      <c r="M274" s="116">
        <v>13908.87</v>
      </c>
      <c r="N274" s="116">
        <v>1559.7</v>
      </c>
    </row>
    <row r="275" spans="1:14" ht="16.5" hidden="1" customHeight="1">
      <c r="A275" s="106" t="s">
        <v>1025</v>
      </c>
      <c r="B275" s="116" t="s">
        <v>3816</v>
      </c>
      <c r="C275" s="117" t="s">
        <v>355</v>
      </c>
      <c r="D275" s="116" t="s">
        <v>3817</v>
      </c>
      <c r="E275" s="116" t="s">
        <v>3818</v>
      </c>
      <c r="F275" s="117" t="s">
        <v>3815</v>
      </c>
      <c r="G275" s="116">
        <v>20.8</v>
      </c>
      <c r="H275" s="116">
        <v>1500</v>
      </c>
      <c r="I275" s="123">
        <v>1500</v>
      </c>
      <c r="J275" s="116">
        <v>1689.45</v>
      </c>
      <c r="K275" s="116">
        <v>12.63</v>
      </c>
      <c r="L275" s="116">
        <v>31200</v>
      </c>
      <c r="M275" s="116">
        <v>35140.559999999998</v>
      </c>
      <c r="N275" s="116">
        <v>3940.56</v>
      </c>
    </row>
    <row r="276" spans="1:14" ht="16.5" hidden="1" customHeight="1">
      <c r="A276" s="106" t="s">
        <v>1028</v>
      </c>
      <c r="B276" s="116" t="s">
        <v>3819</v>
      </c>
      <c r="C276" s="117" t="s">
        <v>355</v>
      </c>
      <c r="D276" s="116" t="s">
        <v>3820</v>
      </c>
      <c r="E276" s="116" t="s">
        <v>3821</v>
      </c>
      <c r="F276" s="117" t="s">
        <v>3815</v>
      </c>
      <c r="G276" s="116">
        <v>5.2</v>
      </c>
      <c r="H276" s="116">
        <v>931.94</v>
      </c>
      <c r="I276" s="123">
        <v>931.94</v>
      </c>
      <c r="J276" s="116">
        <v>1049.644</v>
      </c>
      <c r="K276" s="116">
        <v>12.63</v>
      </c>
      <c r="L276" s="116">
        <v>4846.09</v>
      </c>
      <c r="M276" s="116">
        <v>5458.15</v>
      </c>
      <c r="N276" s="116">
        <v>612.05999999999995</v>
      </c>
    </row>
    <row r="277" spans="1:14" ht="16.5" hidden="1" customHeight="1">
      <c r="A277" s="106" t="s">
        <v>1029</v>
      </c>
      <c r="B277" s="116" t="s">
        <v>3819</v>
      </c>
      <c r="C277" s="117" t="s">
        <v>355</v>
      </c>
      <c r="D277" s="116" t="s">
        <v>3822</v>
      </c>
      <c r="E277" s="116" t="s">
        <v>3823</v>
      </c>
      <c r="F277" s="117" t="s">
        <v>3815</v>
      </c>
      <c r="G277" s="116">
        <v>6.24</v>
      </c>
      <c r="H277" s="116">
        <v>2800</v>
      </c>
      <c r="I277" s="123">
        <v>2800</v>
      </c>
      <c r="J277" s="116">
        <v>3153.64</v>
      </c>
      <c r="K277" s="116">
        <v>12.63</v>
      </c>
      <c r="L277" s="116">
        <v>17472</v>
      </c>
      <c r="M277" s="116">
        <v>19678.71</v>
      </c>
      <c r="N277" s="116">
        <v>2206.71</v>
      </c>
    </row>
    <row r="278" spans="1:14" ht="16.5" hidden="1" customHeight="1">
      <c r="A278" s="106" t="s">
        <v>1030</v>
      </c>
      <c r="B278" s="116" t="s">
        <v>3824</v>
      </c>
      <c r="C278" s="117" t="s">
        <v>355</v>
      </c>
      <c r="D278" s="116" t="s">
        <v>3825</v>
      </c>
      <c r="E278" s="116" t="s">
        <v>3826</v>
      </c>
      <c r="F278" s="117" t="s">
        <v>3815</v>
      </c>
      <c r="G278" s="116">
        <v>7.28</v>
      </c>
      <c r="H278" s="116">
        <v>2600</v>
      </c>
      <c r="I278" s="123">
        <v>2600</v>
      </c>
      <c r="J278" s="116">
        <v>2928.38</v>
      </c>
      <c r="K278" s="116">
        <v>12.63</v>
      </c>
      <c r="L278" s="116">
        <v>18928</v>
      </c>
      <c r="M278" s="116">
        <v>21318.61</v>
      </c>
      <c r="N278" s="116">
        <v>2390.61</v>
      </c>
    </row>
    <row r="279" spans="1:14" ht="16.5" hidden="1" customHeight="1">
      <c r="A279" s="106" t="s">
        <v>1033</v>
      </c>
      <c r="B279" s="116" t="s">
        <v>3824</v>
      </c>
      <c r="C279" s="117" t="s">
        <v>355</v>
      </c>
      <c r="D279" s="116" t="s">
        <v>3827</v>
      </c>
      <c r="E279" s="116" t="s">
        <v>3826</v>
      </c>
      <c r="F279" s="117" t="s">
        <v>3815</v>
      </c>
      <c r="G279" s="116">
        <v>2.08</v>
      </c>
      <c r="H279" s="116">
        <v>3182</v>
      </c>
      <c r="I279" s="123">
        <v>3182</v>
      </c>
      <c r="J279" s="116">
        <v>3583.8870000000002</v>
      </c>
      <c r="K279" s="116">
        <v>12.63</v>
      </c>
      <c r="L279" s="116">
        <v>6618.56</v>
      </c>
      <c r="M279" s="116">
        <v>7454.48</v>
      </c>
      <c r="N279" s="116">
        <v>835.92</v>
      </c>
    </row>
    <row r="280" spans="1:14" ht="16.5" hidden="1" customHeight="1">
      <c r="A280" s="106" t="s">
        <v>1034</v>
      </c>
      <c r="B280" s="116" t="s">
        <v>3828</v>
      </c>
      <c r="C280" s="117" t="s">
        <v>355</v>
      </c>
      <c r="D280" s="116" t="s">
        <v>3829</v>
      </c>
      <c r="E280" s="116" t="s">
        <v>3830</v>
      </c>
      <c r="F280" s="117" t="s">
        <v>3815</v>
      </c>
      <c r="G280" s="116">
        <v>15.6</v>
      </c>
      <c r="H280" s="116">
        <v>3000</v>
      </c>
      <c r="I280" s="123">
        <v>3000</v>
      </c>
      <c r="J280" s="116">
        <v>3378.9</v>
      </c>
      <c r="K280" s="116">
        <v>12.63</v>
      </c>
      <c r="L280" s="116">
        <v>46800</v>
      </c>
      <c r="M280" s="116">
        <v>52710.84</v>
      </c>
      <c r="N280" s="116">
        <v>5910.84</v>
      </c>
    </row>
    <row r="281" spans="1:14" ht="16.5" hidden="1" customHeight="1">
      <c r="A281" s="106" t="s">
        <v>1035</v>
      </c>
      <c r="B281" s="116" t="s">
        <v>3831</v>
      </c>
      <c r="C281" s="117" t="s">
        <v>355</v>
      </c>
      <c r="D281" s="116" t="s">
        <v>3832</v>
      </c>
      <c r="E281" s="116" t="s">
        <v>3833</v>
      </c>
      <c r="F281" s="117" t="s">
        <v>3834</v>
      </c>
      <c r="G281" s="116">
        <v>10.4</v>
      </c>
      <c r="H281" s="116">
        <v>1200</v>
      </c>
      <c r="I281" s="123">
        <v>1200</v>
      </c>
      <c r="J281" s="116">
        <v>1351.56</v>
      </c>
      <c r="K281" s="116">
        <v>12.63</v>
      </c>
      <c r="L281" s="116">
        <v>12480</v>
      </c>
      <c r="M281" s="116">
        <v>14056.22</v>
      </c>
      <c r="N281" s="116">
        <v>1576.22</v>
      </c>
    </row>
    <row r="282" spans="1:14" ht="16.5" hidden="1" customHeight="1">
      <c r="A282" s="106" t="s">
        <v>1039</v>
      </c>
      <c r="B282" s="116" t="s">
        <v>3831</v>
      </c>
      <c r="C282" s="117" t="s">
        <v>355</v>
      </c>
      <c r="D282" s="116" t="s">
        <v>3835</v>
      </c>
      <c r="E282" s="116" t="s">
        <v>3836</v>
      </c>
      <c r="F282" s="117" t="s">
        <v>3834</v>
      </c>
      <c r="G282" s="116">
        <v>10.4</v>
      </c>
      <c r="H282" s="116">
        <v>2100</v>
      </c>
      <c r="I282" s="123">
        <v>2100</v>
      </c>
      <c r="J282" s="116">
        <v>2365.23</v>
      </c>
      <c r="K282" s="116">
        <v>12.63</v>
      </c>
      <c r="L282" s="116">
        <v>21840</v>
      </c>
      <c r="M282" s="116">
        <v>24598.39</v>
      </c>
      <c r="N282" s="116">
        <v>2758.39</v>
      </c>
    </row>
    <row r="283" spans="1:14" ht="16.5" hidden="1" customHeight="1">
      <c r="A283" s="106" t="s">
        <v>1040</v>
      </c>
      <c r="B283" s="116" t="s">
        <v>3831</v>
      </c>
      <c r="C283" s="117" t="s">
        <v>355</v>
      </c>
      <c r="D283" s="116" t="s">
        <v>3837</v>
      </c>
      <c r="E283" s="116" t="s">
        <v>3836</v>
      </c>
      <c r="F283" s="117" t="s">
        <v>3834</v>
      </c>
      <c r="G283" s="116">
        <v>6.24</v>
      </c>
      <c r="H283" s="116">
        <v>2100</v>
      </c>
      <c r="I283" s="123">
        <v>2100</v>
      </c>
      <c r="J283" s="116">
        <v>2365.23</v>
      </c>
      <c r="K283" s="116">
        <v>12.63</v>
      </c>
      <c r="L283" s="116">
        <v>13104</v>
      </c>
      <c r="M283" s="116">
        <v>14759.04</v>
      </c>
      <c r="N283" s="116">
        <v>1655.04</v>
      </c>
    </row>
    <row r="284" spans="1:14" ht="16.5" hidden="1" customHeight="1">
      <c r="A284" s="106" t="s">
        <v>1041</v>
      </c>
      <c r="B284" s="116" t="s">
        <v>354</v>
      </c>
      <c r="C284" s="117" t="s">
        <v>355</v>
      </c>
      <c r="D284" s="116" t="s">
        <v>356</v>
      </c>
      <c r="E284" s="116" t="s">
        <v>357</v>
      </c>
      <c r="F284" s="117" t="s">
        <v>127</v>
      </c>
      <c r="G284" s="116">
        <v>2625</v>
      </c>
      <c r="H284" s="116">
        <v>6</v>
      </c>
      <c r="I284" s="123">
        <v>6</v>
      </c>
      <c r="J284" s="116">
        <v>6.758</v>
      </c>
      <c r="K284" s="116">
        <v>12.63</v>
      </c>
      <c r="L284" s="116">
        <v>15750</v>
      </c>
      <c r="M284" s="116">
        <v>17739.75</v>
      </c>
      <c r="N284" s="116">
        <v>1989.75</v>
      </c>
    </row>
    <row r="285" spans="1:14" ht="16.5" hidden="1" customHeight="1">
      <c r="A285" s="106" t="s">
        <v>1042</v>
      </c>
      <c r="B285" s="107" t="s">
        <v>359</v>
      </c>
      <c r="C285" s="108" t="s">
        <v>86</v>
      </c>
      <c r="D285" s="107" t="s">
        <v>360</v>
      </c>
      <c r="E285" s="107" t="s">
        <v>45</v>
      </c>
      <c r="F285" s="108" t="s">
        <v>103</v>
      </c>
      <c r="G285" s="107">
        <v>42.545400000000001</v>
      </c>
      <c r="H285" s="107">
        <v>17.09</v>
      </c>
      <c r="I285" s="120">
        <v>17.09</v>
      </c>
      <c r="J285" s="107">
        <v>19.91</v>
      </c>
      <c r="K285" s="107">
        <v>16.52</v>
      </c>
      <c r="L285" s="107">
        <v>727.1</v>
      </c>
      <c r="M285" s="107">
        <v>847.08</v>
      </c>
      <c r="N285" s="107">
        <v>119.98</v>
      </c>
    </row>
    <row r="286" spans="1:14" ht="16.5" hidden="1" customHeight="1">
      <c r="A286" s="106" t="s">
        <v>1043</v>
      </c>
      <c r="B286" s="107" t="s">
        <v>362</v>
      </c>
      <c r="C286" s="108" t="s">
        <v>86</v>
      </c>
      <c r="D286" s="107" t="s">
        <v>363</v>
      </c>
      <c r="E286" s="107" t="s">
        <v>45</v>
      </c>
      <c r="F286" s="108" t="s">
        <v>103</v>
      </c>
      <c r="G286" s="107">
        <v>275.4264</v>
      </c>
      <c r="H286" s="107">
        <v>2.97</v>
      </c>
      <c r="I286" s="120">
        <v>2.97</v>
      </c>
      <c r="J286" s="107">
        <v>3.46</v>
      </c>
      <c r="K286" s="107">
        <v>16.52</v>
      </c>
      <c r="L286" s="107">
        <v>818.02</v>
      </c>
      <c r="M286" s="107">
        <v>952.98</v>
      </c>
      <c r="N286" s="107">
        <v>134.96</v>
      </c>
    </row>
    <row r="287" spans="1:14" ht="16.5" hidden="1" customHeight="1">
      <c r="A287" s="106" t="s">
        <v>1044</v>
      </c>
      <c r="B287" s="107" t="s">
        <v>365</v>
      </c>
      <c r="C287" s="108" t="s">
        <v>86</v>
      </c>
      <c r="D287" s="107" t="s">
        <v>366</v>
      </c>
      <c r="E287" s="107" t="s">
        <v>45</v>
      </c>
      <c r="F287" s="108" t="s">
        <v>9</v>
      </c>
      <c r="G287" s="107">
        <v>38.18</v>
      </c>
      <c r="H287" s="107">
        <v>432</v>
      </c>
      <c r="I287" s="120">
        <v>432</v>
      </c>
      <c r="J287" s="107">
        <v>503.37</v>
      </c>
      <c r="K287" s="107">
        <v>16.52</v>
      </c>
      <c r="L287" s="107">
        <v>16493.759999999998</v>
      </c>
      <c r="M287" s="107">
        <v>19218.669999999998</v>
      </c>
      <c r="N287" s="107">
        <v>2724.91</v>
      </c>
    </row>
    <row r="288" spans="1:14" ht="16.5" hidden="1" customHeight="1">
      <c r="A288" s="106" t="s">
        <v>1045</v>
      </c>
      <c r="B288" s="107" t="s">
        <v>3838</v>
      </c>
      <c r="C288" s="108" t="s">
        <v>86</v>
      </c>
      <c r="D288" s="107" t="s">
        <v>3839</v>
      </c>
      <c r="E288" s="107" t="s">
        <v>45</v>
      </c>
      <c r="F288" s="108" t="s">
        <v>3840</v>
      </c>
      <c r="G288" s="107">
        <v>202</v>
      </c>
      <c r="H288" s="107">
        <v>25</v>
      </c>
      <c r="I288" s="120">
        <v>25</v>
      </c>
      <c r="J288" s="107">
        <v>29.13</v>
      </c>
      <c r="K288" s="107">
        <v>16.52</v>
      </c>
      <c r="L288" s="107">
        <v>5050</v>
      </c>
      <c r="M288" s="107">
        <v>5884.26</v>
      </c>
      <c r="N288" s="107">
        <v>834.26</v>
      </c>
    </row>
    <row r="289" spans="1:14" ht="16.5" hidden="1" customHeight="1">
      <c r="A289" s="106" t="s">
        <v>1048</v>
      </c>
      <c r="B289" s="116" t="s">
        <v>3841</v>
      </c>
      <c r="C289" s="117" t="s">
        <v>355</v>
      </c>
      <c r="D289" s="116" t="s">
        <v>3842</v>
      </c>
      <c r="E289" s="116" t="s">
        <v>3843</v>
      </c>
      <c r="F289" s="117" t="s">
        <v>138</v>
      </c>
      <c r="G289" s="116">
        <v>2</v>
      </c>
      <c r="H289" s="116">
        <v>210.33</v>
      </c>
      <c r="I289" s="123">
        <v>210.33</v>
      </c>
      <c r="J289" s="116">
        <v>245.08</v>
      </c>
      <c r="K289" s="116">
        <v>16.52</v>
      </c>
      <c r="L289" s="116">
        <v>420.66</v>
      </c>
      <c r="M289" s="116">
        <v>490.16</v>
      </c>
      <c r="N289" s="116">
        <v>69.5</v>
      </c>
    </row>
    <row r="290" spans="1:14" ht="16.5" hidden="1" customHeight="1">
      <c r="A290" s="106" t="s">
        <v>1049</v>
      </c>
      <c r="B290" s="107" t="s">
        <v>3844</v>
      </c>
      <c r="C290" s="108" t="s">
        <v>86</v>
      </c>
      <c r="D290" s="107" t="s">
        <v>3845</v>
      </c>
      <c r="E290" s="107" t="s">
        <v>45</v>
      </c>
      <c r="F290" s="108" t="s">
        <v>103</v>
      </c>
      <c r="G290" s="107">
        <v>32.520000000000003</v>
      </c>
      <c r="H290" s="107">
        <v>6.29</v>
      </c>
      <c r="I290" s="120">
        <v>6.29</v>
      </c>
      <c r="J290" s="107">
        <v>6.29</v>
      </c>
      <c r="K290" s="107">
        <v>0</v>
      </c>
      <c r="L290" s="107">
        <v>204.55</v>
      </c>
      <c r="M290" s="107">
        <v>204.55</v>
      </c>
      <c r="N290" s="107">
        <v>0</v>
      </c>
    </row>
    <row r="291" spans="1:14" ht="16.5" hidden="1" customHeight="1">
      <c r="A291" s="106" t="s">
        <v>1050</v>
      </c>
      <c r="B291" s="107" t="s">
        <v>3846</v>
      </c>
      <c r="C291" s="108" t="s">
        <v>86</v>
      </c>
      <c r="D291" s="107" t="s">
        <v>3847</v>
      </c>
      <c r="E291" s="107" t="s">
        <v>3848</v>
      </c>
      <c r="F291" s="108" t="s">
        <v>138</v>
      </c>
      <c r="G291" s="107">
        <v>66</v>
      </c>
      <c r="H291" s="107">
        <v>160</v>
      </c>
      <c r="I291" s="120">
        <v>160</v>
      </c>
      <c r="J291" s="107">
        <v>186.43</v>
      </c>
      <c r="K291" s="107">
        <v>16.52</v>
      </c>
      <c r="L291" s="107">
        <v>10560</v>
      </c>
      <c r="M291" s="107">
        <v>12304.38</v>
      </c>
      <c r="N291" s="107">
        <v>1744.38</v>
      </c>
    </row>
    <row r="292" spans="1:14" ht="16.5" hidden="1" customHeight="1">
      <c r="A292" s="106" t="s">
        <v>1051</v>
      </c>
      <c r="B292" s="109" t="s">
        <v>3849</v>
      </c>
      <c r="C292" s="110" t="s">
        <v>86</v>
      </c>
      <c r="D292" s="109" t="s">
        <v>3850</v>
      </c>
      <c r="E292" s="109" t="s">
        <v>3851</v>
      </c>
      <c r="F292" s="110" t="s">
        <v>142</v>
      </c>
      <c r="G292" s="109">
        <v>2</v>
      </c>
      <c r="H292" s="109">
        <v>10047</v>
      </c>
      <c r="I292" s="130">
        <v>7733.63</v>
      </c>
      <c r="J292" s="109">
        <v>8739</v>
      </c>
      <c r="K292" s="109">
        <v>13</v>
      </c>
      <c r="L292" s="109">
        <v>15467.26</v>
      </c>
      <c r="M292" s="109">
        <v>17478</v>
      </c>
      <c r="N292" s="109">
        <v>2010.74</v>
      </c>
    </row>
    <row r="293" spans="1:14" ht="16.5" hidden="1" customHeight="1">
      <c r="A293" s="106" t="s">
        <v>1052</v>
      </c>
      <c r="B293" s="107" t="s">
        <v>3852</v>
      </c>
      <c r="C293" s="108" t="s">
        <v>86</v>
      </c>
      <c r="D293" s="107" t="s">
        <v>3850</v>
      </c>
      <c r="E293" s="107" t="s">
        <v>3853</v>
      </c>
      <c r="F293" s="108" t="s">
        <v>142</v>
      </c>
      <c r="G293" s="107">
        <v>1</v>
      </c>
      <c r="H293" s="107">
        <v>60001</v>
      </c>
      <c r="I293" s="120">
        <v>60001</v>
      </c>
      <c r="J293" s="107">
        <v>69913.17</v>
      </c>
      <c r="K293" s="107">
        <v>16.52</v>
      </c>
      <c r="L293" s="107">
        <v>60001</v>
      </c>
      <c r="M293" s="107">
        <v>69913.17</v>
      </c>
      <c r="N293" s="107">
        <v>9912.17</v>
      </c>
    </row>
    <row r="294" spans="1:14" ht="16.5" hidden="1" customHeight="1">
      <c r="A294" s="106" t="s">
        <v>1053</v>
      </c>
      <c r="B294" s="107" t="s">
        <v>3854</v>
      </c>
      <c r="C294" s="108" t="s">
        <v>86</v>
      </c>
      <c r="D294" s="107" t="s">
        <v>3855</v>
      </c>
      <c r="E294" s="107" t="s">
        <v>3856</v>
      </c>
      <c r="F294" s="108" t="s">
        <v>1411</v>
      </c>
      <c r="G294" s="107">
        <v>102</v>
      </c>
      <c r="H294" s="107">
        <v>15</v>
      </c>
      <c r="I294" s="120">
        <v>15</v>
      </c>
      <c r="J294" s="107">
        <v>17.48</v>
      </c>
      <c r="K294" s="107">
        <v>16.52</v>
      </c>
      <c r="L294" s="107">
        <v>1530</v>
      </c>
      <c r="M294" s="107">
        <v>1782.96</v>
      </c>
      <c r="N294" s="107">
        <v>252.96</v>
      </c>
    </row>
    <row r="295" spans="1:14" ht="16.5" hidden="1" customHeight="1">
      <c r="A295" s="106" t="s">
        <v>1056</v>
      </c>
      <c r="B295" s="107" t="s">
        <v>1593</v>
      </c>
      <c r="C295" s="108" t="s">
        <v>86</v>
      </c>
      <c r="D295" s="107" t="s">
        <v>1594</v>
      </c>
      <c r="E295" s="107" t="s">
        <v>1595</v>
      </c>
      <c r="F295" s="108" t="s">
        <v>142</v>
      </c>
      <c r="G295" s="107">
        <v>10.5</v>
      </c>
      <c r="H295" s="107">
        <v>13.72</v>
      </c>
      <c r="I295" s="120">
        <v>13.72</v>
      </c>
      <c r="J295" s="107">
        <v>13.72</v>
      </c>
      <c r="K295" s="107">
        <v>0</v>
      </c>
      <c r="L295" s="107">
        <v>144.06</v>
      </c>
      <c r="M295" s="107">
        <v>144.06</v>
      </c>
      <c r="N295" s="107">
        <v>0</v>
      </c>
    </row>
    <row r="296" spans="1:14" ht="16.5" hidden="1" customHeight="1">
      <c r="A296" s="106" t="s">
        <v>1057</v>
      </c>
      <c r="B296" s="107" t="s">
        <v>1102</v>
      </c>
      <c r="C296" s="108" t="s">
        <v>86</v>
      </c>
      <c r="D296" s="107" t="s">
        <v>1103</v>
      </c>
      <c r="E296" s="107" t="s">
        <v>45</v>
      </c>
      <c r="F296" s="108" t="s">
        <v>103</v>
      </c>
      <c r="G296" s="107">
        <v>48.399000000000001</v>
      </c>
      <c r="H296" s="107">
        <v>11.47</v>
      </c>
      <c r="I296" s="120">
        <v>11.47</v>
      </c>
      <c r="J296" s="107">
        <v>13.36</v>
      </c>
      <c r="K296" s="107">
        <v>16.52</v>
      </c>
      <c r="L296" s="107">
        <v>555.14</v>
      </c>
      <c r="M296" s="107">
        <v>646.61</v>
      </c>
      <c r="N296" s="107">
        <v>91.47</v>
      </c>
    </row>
    <row r="297" spans="1:14" ht="16.5" hidden="1" customHeight="1">
      <c r="A297" s="111" t="s">
        <v>1061</v>
      </c>
      <c r="B297" s="125" t="s">
        <v>368</v>
      </c>
      <c r="C297" s="126" t="s">
        <v>86</v>
      </c>
      <c r="D297" s="125" t="s">
        <v>369</v>
      </c>
      <c r="E297" s="125" t="s">
        <v>45</v>
      </c>
      <c r="F297" s="126" t="s">
        <v>43</v>
      </c>
      <c r="G297" s="125">
        <v>3156.0565999999999</v>
      </c>
      <c r="H297" s="125">
        <v>4.58</v>
      </c>
      <c r="I297" s="130">
        <v>3.8</v>
      </c>
      <c r="J297" s="125">
        <v>3.911</v>
      </c>
      <c r="K297" s="125">
        <v>2.92</v>
      </c>
      <c r="L297" s="125">
        <v>11993.02</v>
      </c>
      <c r="M297" s="125">
        <v>12343.34</v>
      </c>
      <c r="N297" s="125">
        <v>350.32</v>
      </c>
    </row>
    <row r="298" spans="1:14" ht="16.5" hidden="1" customHeight="1">
      <c r="A298" s="111" t="s">
        <v>1065</v>
      </c>
      <c r="B298" s="125" t="s">
        <v>368</v>
      </c>
      <c r="C298" s="126" t="s">
        <v>86</v>
      </c>
      <c r="D298" s="125" t="s">
        <v>369</v>
      </c>
      <c r="E298" s="125" t="s">
        <v>45</v>
      </c>
      <c r="F298" s="126" t="s">
        <v>43</v>
      </c>
      <c r="G298" s="125">
        <v>56.880699999999997</v>
      </c>
      <c r="H298" s="125">
        <v>4.58</v>
      </c>
      <c r="I298" s="130">
        <v>3.8</v>
      </c>
      <c r="J298" s="125">
        <v>3.8</v>
      </c>
      <c r="K298" s="125">
        <v>0</v>
      </c>
      <c r="L298" s="125">
        <v>216.15</v>
      </c>
      <c r="M298" s="125">
        <v>216.15</v>
      </c>
      <c r="N298" s="125">
        <v>0</v>
      </c>
    </row>
    <row r="299" spans="1:14" ht="16.5" hidden="1" customHeight="1">
      <c r="A299" s="106" t="s">
        <v>1069</v>
      </c>
      <c r="B299" s="109" t="s">
        <v>3857</v>
      </c>
      <c r="C299" s="110" t="s">
        <v>86</v>
      </c>
      <c r="D299" s="109" t="s">
        <v>650</v>
      </c>
      <c r="E299" s="109" t="s">
        <v>45</v>
      </c>
      <c r="F299" s="110" t="s">
        <v>652</v>
      </c>
      <c r="G299" s="109">
        <v>4.1440000000000001</v>
      </c>
      <c r="H299" s="109">
        <v>0.77</v>
      </c>
      <c r="I299" s="130">
        <v>0.62</v>
      </c>
      <c r="J299" s="109">
        <v>0.62</v>
      </c>
      <c r="K299" s="109">
        <v>0</v>
      </c>
      <c r="L299" s="109">
        <v>2.57</v>
      </c>
      <c r="M299" s="109">
        <v>2.57</v>
      </c>
      <c r="N299" s="109">
        <v>0</v>
      </c>
    </row>
    <row r="300" spans="1:14" ht="16.5" hidden="1" customHeight="1">
      <c r="A300" s="106" t="s">
        <v>1070</v>
      </c>
      <c r="B300" s="107" t="s">
        <v>2950</v>
      </c>
      <c r="C300" s="108" t="s">
        <v>86</v>
      </c>
      <c r="D300" s="107" t="s">
        <v>2914</v>
      </c>
      <c r="E300" s="107" t="s">
        <v>2915</v>
      </c>
      <c r="F300" s="108" t="s">
        <v>142</v>
      </c>
      <c r="G300" s="107">
        <v>105.505</v>
      </c>
      <c r="H300" s="107">
        <v>0.68</v>
      </c>
      <c r="I300" s="120">
        <v>0.68</v>
      </c>
      <c r="J300" s="107">
        <v>0.68</v>
      </c>
      <c r="K300" s="107">
        <v>0</v>
      </c>
      <c r="L300" s="107">
        <v>71.739999999999995</v>
      </c>
      <c r="M300" s="107">
        <v>71.739999999999995</v>
      </c>
      <c r="N300" s="107">
        <v>0</v>
      </c>
    </row>
    <row r="301" spans="1:14" ht="16.5" hidden="1" customHeight="1">
      <c r="A301" s="106" t="s">
        <v>1071</v>
      </c>
      <c r="B301" s="116" t="s">
        <v>3858</v>
      </c>
      <c r="C301" s="117" t="s">
        <v>355</v>
      </c>
      <c r="D301" s="116" t="s">
        <v>3859</v>
      </c>
      <c r="E301" s="116" t="s">
        <v>45</v>
      </c>
      <c r="F301" s="117" t="s">
        <v>740</v>
      </c>
      <c r="G301" s="116">
        <v>1</v>
      </c>
      <c r="H301" s="116">
        <v>100</v>
      </c>
      <c r="I301" s="123">
        <v>100</v>
      </c>
      <c r="J301" s="116">
        <v>116.52</v>
      </c>
      <c r="K301" s="116">
        <v>16.52</v>
      </c>
      <c r="L301" s="116">
        <v>100</v>
      </c>
      <c r="M301" s="116">
        <v>116.52</v>
      </c>
      <c r="N301" s="116">
        <v>16.52</v>
      </c>
    </row>
    <row r="302" spans="1:14" ht="16.5" hidden="1" customHeight="1">
      <c r="A302" s="106" t="s">
        <v>1072</v>
      </c>
      <c r="B302" s="107" t="s">
        <v>3860</v>
      </c>
      <c r="C302" s="108" t="s">
        <v>86</v>
      </c>
      <c r="D302" s="107" t="s">
        <v>3861</v>
      </c>
      <c r="E302" s="107" t="s">
        <v>45</v>
      </c>
      <c r="F302" s="108" t="s">
        <v>103</v>
      </c>
      <c r="G302" s="107">
        <v>808.31910000000005</v>
      </c>
      <c r="H302" s="107">
        <v>4.4400000000000004</v>
      </c>
      <c r="I302" s="120">
        <v>4.4400000000000004</v>
      </c>
      <c r="J302" s="107">
        <v>5.17</v>
      </c>
      <c r="K302" s="107">
        <v>16.52</v>
      </c>
      <c r="L302" s="107">
        <v>3588.94</v>
      </c>
      <c r="M302" s="107">
        <v>4179.01</v>
      </c>
      <c r="N302" s="107">
        <v>590.07000000000005</v>
      </c>
    </row>
    <row r="303" spans="1:14" ht="16.5" hidden="1" customHeight="1">
      <c r="A303" s="106" t="s">
        <v>1073</v>
      </c>
      <c r="B303" s="107" t="s">
        <v>1114</v>
      </c>
      <c r="C303" s="108" t="s">
        <v>86</v>
      </c>
      <c r="D303" s="107" t="s">
        <v>1115</v>
      </c>
      <c r="E303" s="107" t="s">
        <v>1116</v>
      </c>
      <c r="F303" s="108" t="s">
        <v>1117</v>
      </c>
      <c r="G303" s="107">
        <v>32.074399999999997</v>
      </c>
      <c r="H303" s="107">
        <v>5.74</v>
      </c>
      <c r="I303" s="120">
        <v>5.74</v>
      </c>
      <c r="J303" s="107">
        <v>6.69</v>
      </c>
      <c r="K303" s="107">
        <v>16.52</v>
      </c>
      <c r="L303" s="107">
        <v>184.11</v>
      </c>
      <c r="M303" s="107">
        <v>214.58</v>
      </c>
      <c r="N303" s="107">
        <v>30.47</v>
      </c>
    </row>
    <row r="304" spans="1:14" ht="16.5" hidden="1" customHeight="1">
      <c r="A304" s="106" t="s">
        <v>1074</v>
      </c>
      <c r="B304" s="107" t="s">
        <v>1119</v>
      </c>
      <c r="C304" s="108" t="s">
        <v>86</v>
      </c>
      <c r="D304" s="107" t="s">
        <v>1120</v>
      </c>
      <c r="E304" s="107" t="s">
        <v>45</v>
      </c>
      <c r="F304" s="108" t="s">
        <v>142</v>
      </c>
      <c r="G304" s="107">
        <v>6.3594999999999997</v>
      </c>
      <c r="H304" s="107">
        <v>7.05</v>
      </c>
      <c r="I304" s="120">
        <v>7.05</v>
      </c>
      <c r="J304" s="107">
        <v>8.2100000000000009</v>
      </c>
      <c r="K304" s="107">
        <v>16.52</v>
      </c>
      <c r="L304" s="107">
        <v>44.83</v>
      </c>
      <c r="M304" s="107">
        <v>52.21</v>
      </c>
      <c r="N304" s="107">
        <v>7.38</v>
      </c>
    </row>
    <row r="305" spans="1:14" ht="16.5" hidden="1" customHeight="1">
      <c r="A305" s="106" t="s">
        <v>1079</v>
      </c>
      <c r="B305" s="107" t="s">
        <v>1122</v>
      </c>
      <c r="C305" s="108" t="s">
        <v>86</v>
      </c>
      <c r="D305" s="107" t="s">
        <v>1123</v>
      </c>
      <c r="E305" s="107" t="s">
        <v>1124</v>
      </c>
      <c r="F305" s="108" t="s">
        <v>344</v>
      </c>
      <c r="G305" s="107">
        <v>94.011099999999999</v>
      </c>
      <c r="H305" s="107">
        <v>13.08</v>
      </c>
      <c r="I305" s="120">
        <v>13.08</v>
      </c>
      <c r="J305" s="107">
        <v>15.24</v>
      </c>
      <c r="K305" s="107">
        <v>16.52</v>
      </c>
      <c r="L305" s="107">
        <v>1229.67</v>
      </c>
      <c r="M305" s="107">
        <v>1432.73</v>
      </c>
      <c r="N305" s="107">
        <v>203.06</v>
      </c>
    </row>
    <row r="306" spans="1:14" ht="16.5" hidden="1" customHeight="1">
      <c r="A306" s="106" t="s">
        <v>1080</v>
      </c>
      <c r="B306" s="109" t="s">
        <v>1126</v>
      </c>
      <c r="C306" s="110" t="s">
        <v>86</v>
      </c>
      <c r="D306" s="109" t="s">
        <v>1127</v>
      </c>
      <c r="E306" s="109" t="s">
        <v>45</v>
      </c>
      <c r="F306" s="110" t="s">
        <v>138</v>
      </c>
      <c r="G306" s="109">
        <v>10.7836</v>
      </c>
      <c r="H306" s="109">
        <v>5.62</v>
      </c>
      <c r="I306" s="121">
        <v>5.92</v>
      </c>
      <c r="J306" s="109">
        <v>6.8979999999999997</v>
      </c>
      <c r="K306" s="109">
        <v>16.52</v>
      </c>
      <c r="L306" s="109">
        <v>63.84</v>
      </c>
      <c r="M306" s="109">
        <v>74.39</v>
      </c>
      <c r="N306" s="109">
        <v>10.55</v>
      </c>
    </row>
    <row r="307" spans="1:14" ht="16.5" hidden="1" customHeight="1">
      <c r="A307" s="106" t="s">
        <v>1083</v>
      </c>
      <c r="B307" s="109" t="s">
        <v>1129</v>
      </c>
      <c r="C307" s="110" t="s">
        <v>86</v>
      </c>
      <c r="D307" s="109" t="s">
        <v>1130</v>
      </c>
      <c r="E307" s="109" t="s">
        <v>45</v>
      </c>
      <c r="F307" s="110" t="s">
        <v>138</v>
      </c>
      <c r="G307" s="109">
        <v>71.890799999999999</v>
      </c>
      <c r="H307" s="109">
        <v>5.24</v>
      </c>
      <c r="I307" s="121">
        <v>5.92</v>
      </c>
      <c r="J307" s="109">
        <v>6.8979999999999997</v>
      </c>
      <c r="K307" s="109">
        <v>16.52</v>
      </c>
      <c r="L307" s="109">
        <v>425.59</v>
      </c>
      <c r="M307" s="109">
        <v>495.9</v>
      </c>
      <c r="N307" s="109">
        <v>70.31</v>
      </c>
    </row>
    <row r="308" spans="1:14" ht="16.5" hidden="1" customHeight="1">
      <c r="A308" s="106" t="s">
        <v>1086</v>
      </c>
      <c r="B308" s="107" t="s">
        <v>3862</v>
      </c>
      <c r="C308" s="108" t="s">
        <v>86</v>
      </c>
      <c r="D308" s="107" t="s">
        <v>3863</v>
      </c>
      <c r="E308" s="107" t="s">
        <v>45</v>
      </c>
      <c r="F308" s="108" t="s">
        <v>103</v>
      </c>
      <c r="G308" s="107">
        <v>507.9162</v>
      </c>
      <c r="H308" s="107">
        <v>3.88</v>
      </c>
      <c r="I308" s="120">
        <v>3.88</v>
      </c>
      <c r="J308" s="107">
        <v>4.5199999999999996</v>
      </c>
      <c r="K308" s="107">
        <v>16.52</v>
      </c>
      <c r="L308" s="107">
        <v>1970.71</v>
      </c>
      <c r="M308" s="107">
        <v>2295.7800000000002</v>
      </c>
      <c r="N308" s="107">
        <v>325.07</v>
      </c>
    </row>
    <row r="309" spans="1:14" ht="16.5" hidden="1" customHeight="1">
      <c r="A309" s="106" t="s">
        <v>1087</v>
      </c>
      <c r="B309" s="109" t="s">
        <v>1596</v>
      </c>
      <c r="C309" s="110" t="s">
        <v>86</v>
      </c>
      <c r="D309" s="109" t="s">
        <v>1597</v>
      </c>
      <c r="E309" s="109" t="s">
        <v>98</v>
      </c>
      <c r="F309" s="110" t="s">
        <v>142</v>
      </c>
      <c r="G309" s="109">
        <v>0.33939999999999998</v>
      </c>
      <c r="H309" s="109">
        <v>45.5</v>
      </c>
      <c r="I309" s="121">
        <v>53.02</v>
      </c>
      <c r="J309" s="109">
        <v>53.02</v>
      </c>
      <c r="K309" s="109">
        <v>0</v>
      </c>
      <c r="L309" s="109">
        <v>17.989999999999998</v>
      </c>
      <c r="M309" s="109">
        <v>17.989999999999998</v>
      </c>
      <c r="N309" s="109">
        <v>0</v>
      </c>
    </row>
    <row r="310" spans="1:14" ht="16.5" hidden="1" customHeight="1">
      <c r="A310" s="106" t="s">
        <v>1088</v>
      </c>
      <c r="B310" s="109" t="s">
        <v>1598</v>
      </c>
      <c r="C310" s="110" t="s">
        <v>86</v>
      </c>
      <c r="D310" s="109" t="s">
        <v>1599</v>
      </c>
      <c r="E310" s="109" t="s">
        <v>98</v>
      </c>
      <c r="F310" s="110" t="s">
        <v>142</v>
      </c>
      <c r="G310" s="109">
        <v>8.8300000000000003E-2</v>
      </c>
      <c r="H310" s="109">
        <v>116.35</v>
      </c>
      <c r="I310" s="121">
        <v>135.57</v>
      </c>
      <c r="J310" s="109">
        <v>135.57</v>
      </c>
      <c r="K310" s="109">
        <v>0</v>
      </c>
      <c r="L310" s="109">
        <v>11.97</v>
      </c>
      <c r="M310" s="109">
        <v>11.97</v>
      </c>
      <c r="N310" s="109">
        <v>0</v>
      </c>
    </row>
    <row r="311" spans="1:14" ht="16.5" hidden="1" customHeight="1">
      <c r="A311" s="106" t="s">
        <v>1089</v>
      </c>
      <c r="B311" s="116" t="s">
        <v>3864</v>
      </c>
      <c r="C311" s="117" t="s">
        <v>355</v>
      </c>
      <c r="D311" s="116" t="s">
        <v>3865</v>
      </c>
      <c r="E311" s="116" t="s">
        <v>45</v>
      </c>
      <c r="F311" s="117" t="s">
        <v>138</v>
      </c>
      <c r="G311" s="116">
        <v>6</v>
      </c>
      <c r="H311" s="116">
        <v>421.63</v>
      </c>
      <c r="I311" s="123">
        <v>421.63</v>
      </c>
      <c r="J311" s="116">
        <v>476.44</v>
      </c>
      <c r="K311" s="116">
        <v>13</v>
      </c>
      <c r="L311" s="116">
        <v>2529.7800000000002</v>
      </c>
      <c r="M311" s="116">
        <v>2858.64</v>
      </c>
      <c r="N311" s="116">
        <v>328.86</v>
      </c>
    </row>
    <row r="312" spans="1:14" ht="16.5" hidden="1" customHeight="1">
      <c r="A312" s="106" t="s">
        <v>1090</v>
      </c>
      <c r="B312" s="135" t="s">
        <v>3864</v>
      </c>
      <c r="C312" s="136" t="s">
        <v>355</v>
      </c>
      <c r="D312" s="135" t="s">
        <v>3866</v>
      </c>
      <c r="E312" s="135" t="s">
        <v>45</v>
      </c>
      <c r="F312" s="136" t="s">
        <v>138</v>
      </c>
      <c r="G312" s="135">
        <v>66</v>
      </c>
      <c r="H312" s="135">
        <v>340</v>
      </c>
      <c r="I312" s="137">
        <v>340</v>
      </c>
      <c r="J312" s="135">
        <v>396.16800000000001</v>
      </c>
      <c r="K312" s="135">
        <v>16.52</v>
      </c>
      <c r="L312" s="135">
        <v>22440</v>
      </c>
      <c r="M312" s="135">
        <v>26147.09</v>
      </c>
      <c r="N312" s="135">
        <v>3707.09</v>
      </c>
    </row>
    <row r="313" spans="1:14" ht="16.5" hidden="1" customHeight="1">
      <c r="A313" s="106" t="s">
        <v>1094</v>
      </c>
      <c r="B313" s="116" t="s">
        <v>3867</v>
      </c>
      <c r="C313" s="117" t="s">
        <v>355</v>
      </c>
      <c r="D313" s="116" t="s">
        <v>3868</v>
      </c>
      <c r="E313" s="116" t="s">
        <v>45</v>
      </c>
      <c r="F313" s="117" t="s">
        <v>138</v>
      </c>
      <c r="G313" s="116">
        <v>4</v>
      </c>
      <c r="H313" s="116">
        <v>497.86</v>
      </c>
      <c r="I313" s="123">
        <v>497.86</v>
      </c>
      <c r="J313" s="116">
        <v>580.10599999999999</v>
      </c>
      <c r="K313" s="116">
        <v>16.52</v>
      </c>
      <c r="L313" s="116">
        <v>1991.44</v>
      </c>
      <c r="M313" s="116">
        <v>2320.42</v>
      </c>
      <c r="N313" s="116">
        <v>328.98</v>
      </c>
    </row>
    <row r="314" spans="1:14" ht="16.5" hidden="1" customHeight="1">
      <c r="A314" s="106" t="s">
        <v>1098</v>
      </c>
      <c r="B314" s="131" t="s">
        <v>3867</v>
      </c>
      <c r="C314" s="132" t="s">
        <v>355</v>
      </c>
      <c r="D314" s="131" t="s">
        <v>3869</v>
      </c>
      <c r="E314" s="131" t="s">
        <v>45</v>
      </c>
      <c r="F314" s="132" t="s">
        <v>138</v>
      </c>
      <c r="G314" s="131">
        <v>4</v>
      </c>
      <c r="H314" s="131">
        <v>105.81</v>
      </c>
      <c r="I314" s="133">
        <v>105.81</v>
      </c>
      <c r="J314" s="131">
        <v>119.57</v>
      </c>
      <c r="K314" s="131">
        <v>16.52</v>
      </c>
      <c r="L314" s="131">
        <v>423.24</v>
      </c>
      <c r="M314" s="131">
        <v>478.28</v>
      </c>
      <c r="N314" s="131">
        <v>55.04</v>
      </c>
    </row>
    <row r="315" spans="1:14" ht="16.5" hidden="1" customHeight="1">
      <c r="A315" s="106" t="s">
        <v>1101</v>
      </c>
      <c r="B315" s="135" t="s">
        <v>3870</v>
      </c>
      <c r="C315" s="136" t="s">
        <v>355</v>
      </c>
      <c r="D315" s="135" t="s">
        <v>3871</v>
      </c>
      <c r="E315" s="135" t="s">
        <v>45</v>
      </c>
      <c r="F315" s="136" t="s">
        <v>138</v>
      </c>
      <c r="G315" s="135">
        <v>14</v>
      </c>
      <c r="H315" s="135">
        <v>190.39</v>
      </c>
      <c r="I315" s="137">
        <v>190.39</v>
      </c>
      <c r="J315" s="135">
        <v>215.14</v>
      </c>
      <c r="K315" s="135">
        <v>13</v>
      </c>
      <c r="L315" s="135">
        <v>2665.46</v>
      </c>
      <c r="M315" s="135">
        <v>3011.96</v>
      </c>
      <c r="N315" s="135">
        <v>346.5</v>
      </c>
    </row>
    <row r="316" spans="1:14" ht="16.5" hidden="1" customHeight="1">
      <c r="A316" s="106" t="s">
        <v>1104</v>
      </c>
      <c r="B316" s="107" t="s">
        <v>1600</v>
      </c>
      <c r="C316" s="108" t="s">
        <v>86</v>
      </c>
      <c r="D316" s="107" t="s">
        <v>1601</v>
      </c>
      <c r="E316" s="107" t="s">
        <v>1602</v>
      </c>
      <c r="F316" s="108" t="s">
        <v>103</v>
      </c>
      <c r="G316" s="107">
        <v>0.15</v>
      </c>
      <c r="H316" s="107">
        <v>4.37</v>
      </c>
      <c r="I316" s="120">
        <v>4.37</v>
      </c>
      <c r="J316" s="107">
        <v>4.37</v>
      </c>
      <c r="K316" s="107">
        <v>0</v>
      </c>
      <c r="L316" s="107">
        <v>0.66</v>
      </c>
      <c r="M316" s="107">
        <v>0.66</v>
      </c>
      <c r="N316" s="107">
        <v>0</v>
      </c>
    </row>
    <row r="317" spans="1:14" ht="16.5" hidden="1" customHeight="1">
      <c r="A317" s="106" t="s">
        <v>1105</v>
      </c>
      <c r="B317" s="107" t="s">
        <v>3872</v>
      </c>
      <c r="C317" s="108" t="s">
        <v>86</v>
      </c>
      <c r="D317" s="107" t="s">
        <v>1601</v>
      </c>
      <c r="E317" s="107" t="s">
        <v>3873</v>
      </c>
      <c r="F317" s="108" t="s">
        <v>103</v>
      </c>
      <c r="G317" s="107">
        <v>5.7</v>
      </c>
      <c r="H317" s="107">
        <v>4.2300000000000004</v>
      </c>
      <c r="I317" s="120">
        <v>4.2300000000000004</v>
      </c>
      <c r="J317" s="107">
        <v>4.2300000000000004</v>
      </c>
      <c r="K317" s="107">
        <v>0</v>
      </c>
      <c r="L317" s="107">
        <v>24.11</v>
      </c>
      <c r="M317" s="107">
        <v>24.11</v>
      </c>
      <c r="N317" s="107">
        <v>0</v>
      </c>
    </row>
    <row r="318" spans="1:14" ht="16.5" hidden="1" customHeight="1">
      <c r="A318" s="106" t="s">
        <v>1106</v>
      </c>
      <c r="B318" s="116" t="s">
        <v>3874</v>
      </c>
      <c r="C318" s="117" t="s">
        <v>355</v>
      </c>
      <c r="D318" s="116" t="s">
        <v>3875</v>
      </c>
      <c r="E318" s="116" t="s">
        <v>45</v>
      </c>
      <c r="F318" s="117" t="s">
        <v>1093</v>
      </c>
      <c r="G318" s="116">
        <v>22.05</v>
      </c>
      <c r="H318" s="116">
        <v>27.22</v>
      </c>
      <c r="I318" s="123">
        <v>27.22</v>
      </c>
      <c r="J318" s="116">
        <v>27.22</v>
      </c>
      <c r="K318" s="116">
        <v>0</v>
      </c>
      <c r="L318" s="116">
        <v>600.20000000000005</v>
      </c>
      <c r="M318" s="116">
        <v>600.20000000000005</v>
      </c>
      <c r="N318" s="116">
        <v>0</v>
      </c>
    </row>
    <row r="319" spans="1:14" ht="16.5" hidden="1" customHeight="1">
      <c r="A319" s="106" t="s">
        <v>1110</v>
      </c>
      <c r="B319" s="116" t="s">
        <v>3874</v>
      </c>
      <c r="C319" s="117" t="s">
        <v>355</v>
      </c>
      <c r="D319" s="116" t="s">
        <v>3876</v>
      </c>
      <c r="E319" s="116" t="s">
        <v>45</v>
      </c>
      <c r="F319" s="117" t="s">
        <v>1093</v>
      </c>
      <c r="G319" s="116">
        <v>16.8</v>
      </c>
      <c r="H319" s="116">
        <v>27.22</v>
      </c>
      <c r="I319" s="123">
        <v>27.22</v>
      </c>
      <c r="J319" s="116">
        <v>27.22</v>
      </c>
      <c r="K319" s="116">
        <v>0</v>
      </c>
      <c r="L319" s="116">
        <v>457.3</v>
      </c>
      <c r="M319" s="116">
        <v>457.3</v>
      </c>
      <c r="N319" s="116">
        <v>0</v>
      </c>
    </row>
    <row r="320" spans="1:14" ht="16.5" hidden="1" customHeight="1">
      <c r="A320" s="106" t="s">
        <v>1111</v>
      </c>
      <c r="B320" s="116" t="s">
        <v>1605</v>
      </c>
      <c r="C320" s="117" t="s">
        <v>355</v>
      </c>
      <c r="D320" s="116" t="s">
        <v>3877</v>
      </c>
      <c r="E320" s="116" t="s">
        <v>45</v>
      </c>
      <c r="F320" s="117" t="s">
        <v>1548</v>
      </c>
      <c r="G320" s="116">
        <v>1</v>
      </c>
      <c r="H320" s="116">
        <v>3670.82</v>
      </c>
      <c r="I320" s="123">
        <v>3670.82</v>
      </c>
      <c r="J320" s="116">
        <v>4148.03</v>
      </c>
      <c r="K320" s="116">
        <v>13</v>
      </c>
      <c r="L320" s="116">
        <v>3670.82</v>
      </c>
      <c r="M320" s="116">
        <v>4148.03</v>
      </c>
      <c r="N320" s="116">
        <v>477.21</v>
      </c>
    </row>
    <row r="321" spans="1:14" ht="16.5" hidden="1" customHeight="1">
      <c r="A321" s="106" t="s">
        <v>1112</v>
      </c>
      <c r="B321" s="138" t="s">
        <v>3878</v>
      </c>
      <c r="C321" s="139" t="s">
        <v>381</v>
      </c>
      <c r="D321" s="138" t="s">
        <v>3879</v>
      </c>
      <c r="E321" s="138" t="s">
        <v>3880</v>
      </c>
      <c r="F321" s="139" t="s">
        <v>43</v>
      </c>
      <c r="G321" s="138">
        <v>5.9080000000000004</v>
      </c>
      <c r="H321" s="138">
        <v>133.01</v>
      </c>
      <c r="I321" s="121">
        <v>500.26</v>
      </c>
      <c r="J321" s="138">
        <v>500.28</v>
      </c>
      <c r="K321" s="138" t="s">
        <v>45</v>
      </c>
      <c r="L321" s="138">
        <v>2955.54</v>
      </c>
      <c r="M321" s="138">
        <v>2955.65</v>
      </c>
      <c r="N321" s="138">
        <v>0.11</v>
      </c>
    </row>
    <row r="322" spans="1:14" ht="16.5" hidden="1" customHeight="1">
      <c r="A322" s="106" t="s">
        <v>1113</v>
      </c>
      <c r="B322" s="116" t="s">
        <v>389</v>
      </c>
      <c r="C322" s="117" t="s">
        <v>355</v>
      </c>
      <c r="D322" s="116" t="s">
        <v>386</v>
      </c>
      <c r="E322" s="116" t="s">
        <v>390</v>
      </c>
      <c r="F322" s="117" t="s">
        <v>43</v>
      </c>
      <c r="G322" s="116">
        <v>0.78010000000000002</v>
      </c>
      <c r="H322" s="116">
        <v>665.11</v>
      </c>
      <c r="I322" s="123">
        <v>665.11</v>
      </c>
      <c r="J322" s="116">
        <v>774.98599999999999</v>
      </c>
      <c r="K322" s="116">
        <v>16.52</v>
      </c>
      <c r="L322" s="116">
        <v>518.85</v>
      </c>
      <c r="M322" s="116">
        <v>604.57000000000005</v>
      </c>
      <c r="N322" s="116">
        <v>85.72</v>
      </c>
    </row>
    <row r="323" spans="1:14" ht="16.5" hidden="1" customHeight="1">
      <c r="A323" s="111" t="s">
        <v>1118</v>
      </c>
      <c r="B323" s="140" t="s">
        <v>389</v>
      </c>
      <c r="C323" s="141" t="s">
        <v>355</v>
      </c>
      <c r="D323" s="140" t="s">
        <v>386</v>
      </c>
      <c r="E323" s="140" t="s">
        <v>390</v>
      </c>
      <c r="F323" s="141" t="s">
        <v>43</v>
      </c>
      <c r="G323" s="140">
        <v>0.12379999999999999</v>
      </c>
      <c r="H323" s="140">
        <v>665.11</v>
      </c>
      <c r="I323" s="144">
        <v>665.11</v>
      </c>
      <c r="J323" s="140">
        <v>774.98599999999999</v>
      </c>
      <c r="K323" s="140">
        <v>16.52</v>
      </c>
      <c r="L323" s="140">
        <v>82.34</v>
      </c>
      <c r="M323" s="140">
        <v>95.94</v>
      </c>
      <c r="N323" s="140">
        <v>13.6</v>
      </c>
    </row>
    <row r="324" spans="1:14" ht="16.5" hidden="1" customHeight="1">
      <c r="A324" s="111" t="s">
        <v>1121</v>
      </c>
      <c r="B324" s="140" t="s">
        <v>389</v>
      </c>
      <c r="C324" s="141" t="s">
        <v>355</v>
      </c>
      <c r="D324" s="140" t="s">
        <v>386</v>
      </c>
      <c r="E324" s="140" t="s">
        <v>390</v>
      </c>
      <c r="F324" s="141" t="s">
        <v>43</v>
      </c>
      <c r="G324" s="140">
        <v>0.1704</v>
      </c>
      <c r="H324" s="140">
        <v>665.11</v>
      </c>
      <c r="I324" s="144">
        <v>665.11</v>
      </c>
      <c r="J324" s="140">
        <v>665.11</v>
      </c>
      <c r="K324" s="140">
        <v>0</v>
      </c>
      <c r="L324" s="140">
        <v>113.33</v>
      </c>
      <c r="M324" s="140">
        <v>113.33</v>
      </c>
      <c r="N324" s="140">
        <v>0</v>
      </c>
    </row>
    <row r="325" spans="1:14" ht="16.5" hidden="1" customHeight="1">
      <c r="A325" s="106" t="s">
        <v>1125</v>
      </c>
      <c r="B325" s="116" t="s">
        <v>395</v>
      </c>
      <c r="C325" s="117" t="s">
        <v>355</v>
      </c>
      <c r="D325" s="116" t="s">
        <v>386</v>
      </c>
      <c r="E325" s="116" t="s">
        <v>396</v>
      </c>
      <c r="F325" s="117" t="s">
        <v>43</v>
      </c>
      <c r="G325" s="116">
        <v>20.395399999999999</v>
      </c>
      <c r="H325" s="116">
        <v>0</v>
      </c>
      <c r="I325" s="123">
        <v>0</v>
      </c>
      <c r="J325" s="116">
        <v>0</v>
      </c>
      <c r="K325" s="116">
        <v>16.52</v>
      </c>
      <c r="L325" s="116">
        <v>0</v>
      </c>
      <c r="M325" s="116">
        <v>0</v>
      </c>
      <c r="N325" s="116">
        <v>0</v>
      </c>
    </row>
    <row r="326" spans="1:14" ht="16.5" hidden="1" customHeight="1">
      <c r="A326" s="106" t="s">
        <v>1128</v>
      </c>
      <c r="B326" s="116" t="s">
        <v>400</v>
      </c>
      <c r="C326" s="117" t="s">
        <v>355</v>
      </c>
      <c r="D326" s="116" t="s">
        <v>386</v>
      </c>
      <c r="E326" s="116" t="s">
        <v>401</v>
      </c>
      <c r="F326" s="117" t="s">
        <v>43</v>
      </c>
      <c r="G326" s="116">
        <v>13.3165</v>
      </c>
      <c r="H326" s="116">
        <v>660.41</v>
      </c>
      <c r="I326" s="123">
        <v>660.41</v>
      </c>
      <c r="J326" s="116">
        <v>769.51</v>
      </c>
      <c r="K326" s="116">
        <v>16.52</v>
      </c>
      <c r="L326" s="116">
        <v>8794.35</v>
      </c>
      <c r="M326" s="116">
        <v>10247.18</v>
      </c>
      <c r="N326" s="116">
        <v>1452.83</v>
      </c>
    </row>
    <row r="327" spans="1:14" ht="16.5" hidden="1" customHeight="1">
      <c r="A327" s="106" t="s">
        <v>1131</v>
      </c>
      <c r="B327" s="135" t="s">
        <v>400</v>
      </c>
      <c r="C327" s="136" t="s">
        <v>355</v>
      </c>
      <c r="D327" s="135" t="s">
        <v>386</v>
      </c>
      <c r="E327" s="135" t="s">
        <v>401</v>
      </c>
      <c r="F327" s="136" t="s">
        <v>43</v>
      </c>
      <c r="G327" s="135">
        <v>39.730400000000003</v>
      </c>
      <c r="H327" s="135">
        <v>660.41</v>
      </c>
      <c r="I327" s="137">
        <v>660.41</v>
      </c>
      <c r="J327" s="135">
        <v>769.51</v>
      </c>
      <c r="K327" s="135">
        <v>16.52</v>
      </c>
      <c r="L327" s="135">
        <v>26238.35</v>
      </c>
      <c r="M327" s="135">
        <v>30572.94</v>
      </c>
      <c r="N327" s="135">
        <v>4334.59</v>
      </c>
    </row>
    <row r="328" spans="1:14" ht="16.5" hidden="1" customHeight="1">
      <c r="A328" s="111" t="s">
        <v>1132</v>
      </c>
      <c r="B328" s="140" t="s">
        <v>409</v>
      </c>
      <c r="C328" s="141" t="s">
        <v>355</v>
      </c>
      <c r="D328" s="140" t="s">
        <v>386</v>
      </c>
      <c r="E328" s="140" t="s">
        <v>410</v>
      </c>
      <c r="F328" s="141" t="s">
        <v>43</v>
      </c>
      <c r="G328" s="140">
        <v>12.674200000000001</v>
      </c>
      <c r="H328" s="140">
        <v>0</v>
      </c>
      <c r="I328" s="144">
        <v>0</v>
      </c>
      <c r="J328" s="140">
        <v>0</v>
      </c>
      <c r="K328" s="140">
        <v>16.52</v>
      </c>
      <c r="L328" s="140">
        <v>0</v>
      </c>
      <c r="M328" s="140">
        <v>0</v>
      </c>
      <c r="N328" s="140">
        <v>0</v>
      </c>
    </row>
    <row r="329" spans="1:14" ht="16.5" hidden="1" customHeight="1">
      <c r="A329" s="111" t="s">
        <v>1133</v>
      </c>
      <c r="B329" s="140" t="s">
        <v>409</v>
      </c>
      <c r="C329" s="141" t="s">
        <v>355</v>
      </c>
      <c r="D329" s="140" t="s">
        <v>386</v>
      </c>
      <c r="E329" s="140" t="s">
        <v>410</v>
      </c>
      <c r="F329" s="141" t="s">
        <v>43</v>
      </c>
      <c r="G329" s="140">
        <v>17.104800000000001</v>
      </c>
      <c r="H329" s="140">
        <v>624.54</v>
      </c>
      <c r="I329" s="144">
        <v>624.54</v>
      </c>
      <c r="J329" s="140">
        <v>727.71400000000006</v>
      </c>
      <c r="K329" s="140">
        <v>16.52</v>
      </c>
      <c r="L329" s="140">
        <v>10682.63</v>
      </c>
      <c r="M329" s="140">
        <v>12447.4</v>
      </c>
      <c r="N329" s="140">
        <v>1764.77</v>
      </c>
    </row>
    <row r="330" spans="1:14" ht="16.5" hidden="1" customHeight="1">
      <c r="A330" s="106" t="s">
        <v>1134</v>
      </c>
      <c r="B330" s="135" t="s">
        <v>3881</v>
      </c>
      <c r="C330" s="136" t="s">
        <v>355</v>
      </c>
      <c r="D330" s="135" t="s">
        <v>386</v>
      </c>
      <c r="E330" s="135" t="s">
        <v>1193</v>
      </c>
      <c r="F330" s="136" t="s">
        <v>43</v>
      </c>
      <c r="G330" s="135">
        <v>2.4359999999999999</v>
      </c>
      <c r="H330" s="135">
        <v>637.54999999999995</v>
      </c>
      <c r="I330" s="137">
        <v>637.54999999999995</v>
      </c>
      <c r="J330" s="135">
        <v>742.87300000000005</v>
      </c>
      <c r="K330" s="135">
        <v>16.52</v>
      </c>
      <c r="L330" s="135">
        <v>1553.07</v>
      </c>
      <c r="M330" s="135">
        <v>1809.64</v>
      </c>
      <c r="N330" s="135">
        <v>256.57</v>
      </c>
    </row>
    <row r="331" spans="1:14" ht="16.5" hidden="1" customHeight="1">
      <c r="A331" s="106" t="s">
        <v>1135</v>
      </c>
      <c r="B331" s="135" t="s">
        <v>1157</v>
      </c>
      <c r="C331" s="136" t="s">
        <v>355</v>
      </c>
      <c r="D331" s="135" t="s">
        <v>1158</v>
      </c>
      <c r="E331" s="135" t="s">
        <v>390</v>
      </c>
      <c r="F331" s="136" t="s">
        <v>43</v>
      </c>
      <c r="G331" s="135">
        <v>4.4219999999999997</v>
      </c>
      <c r="H331" s="135">
        <v>677.18</v>
      </c>
      <c r="I331" s="137">
        <v>677.18</v>
      </c>
      <c r="J331" s="135">
        <v>789.05</v>
      </c>
      <c r="K331" s="135">
        <v>16.52</v>
      </c>
      <c r="L331" s="135">
        <v>2994.49</v>
      </c>
      <c r="M331" s="135">
        <v>3489.18</v>
      </c>
      <c r="N331" s="135">
        <v>494.69</v>
      </c>
    </row>
    <row r="332" spans="1:14" ht="16.5" hidden="1" customHeight="1">
      <c r="A332" s="106" t="s">
        <v>1136</v>
      </c>
      <c r="B332" s="116" t="s">
        <v>3882</v>
      </c>
      <c r="C332" s="117" t="s">
        <v>355</v>
      </c>
      <c r="D332" s="116" t="s">
        <v>3883</v>
      </c>
      <c r="E332" s="116" t="s">
        <v>45</v>
      </c>
      <c r="F332" s="117" t="s">
        <v>43</v>
      </c>
      <c r="G332" s="116">
        <v>1.6879999999999999</v>
      </c>
      <c r="H332" s="116">
        <v>0</v>
      </c>
      <c r="I332" s="123">
        <v>0</v>
      </c>
      <c r="J332" s="116">
        <v>0</v>
      </c>
      <c r="K332" s="116">
        <v>0</v>
      </c>
      <c r="L332" s="116">
        <v>0</v>
      </c>
      <c r="M332" s="116">
        <v>0</v>
      </c>
      <c r="N332" s="116">
        <v>0</v>
      </c>
    </row>
    <row r="333" spans="1:14" ht="16.5" hidden="1" customHeight="1">
      <c r="A333" s="106" t="s">
        <v>1137</v>
      </c>
      <c r="B333" s="138" t="s">
        <v>3884</v>
      </c>
      <c r="C333" s="139" t="s">
        <v>381</v>
      </c>
      <c r="D333" s="138" t="s">
        <v>3885</v>
      </c>
      <c r="E333" s="138" t="s">
        <v>3886</v>
      </c>
      <c r="F333" s="139" t="s">
        <v>43</v>
      </c>
      <c r="G333" s="138">
        <v>0.05</v>
      </c>
      <c r="H333" s="138">
        <v>200.97</v>
      </c>
      <c r="I333" s="121">
        <v>614.32000000000005</v>
      </c>
      <c r="J333" s="138">
        <v>614.36</v>
      </c>
      <c r="K333" s="138" t="s">
        <v>45</v>
      </c>
      <c r="L333" s="138">
        <v>30.72</v>
      </c>
      <c r="M333" s="138">
        <v>30.72</v>
      </c>
      <c r="N333" s="138">
        <v>0</v>
      </c>
    </row>
    <row r="334" spans="1:14" ht="16.5" hidden="1" customHeight="1">
      <c r="A334" s="106" t="s">
        <v>1138</v>
      </c>
      <c r="B334" s="138" t="s">
        <v>3887</v>
      </c>
      <c r="C334" s="139" t="s">
        <v>381</v>
      </c>
      <c r="D334" s="138" t="s">
        <v>3888</v>
      </c>
      <c r="E334" s="138" t="s">
        <v>410</v>
      </c>
      <c r="F334" s="139" t="s">
        <v>43</v>
      </c>
      <c r="G334" s="138">
        <v>5.9080000000000004</v>
      </c>
      <c r="H334" s="138">
        <v>157.88999999999999</v>
      </c>
      <c r="I334" s="121">
        <v>567.34</v>
      </c>
      <c r="J334" s="138">
        <v>567.48</v>
      </c>
      <c r="K334" s="138" t="s">
        <v>45</v>
      </c>
      <c r="L334" s="138">
        <v>3351.84</v>
      </c>
      <c r="M334" s="138">
        <v>3352.67</v>
      </c>
      <c r="N334" s="138">
        <v>0.83</v>
      </c>
    </row>
    <row r="335" spans="1:14" ht="16.5" hidden="1" customHeight="1">
      <c r="A335" s="106" t="s">
        <v>1139</v>
      </c>
      <c r="B335" s="138" t="s">
        <v>3889</v>
      </c>
      <c r="C335" s="139" t="s">
        <v>381</v>
      </c>
      <c r="D335" s="138" t="s">
        <v>3888</v>
      </c>
      <c r="E335" s="138" t="s">
        <v>390</v>
      </c>
      <c r="F335" s="139" t="s">
        <v>43</v>
      </c>
      <c r="G335" s="138">
        <v>0.05</v>
      </c>
      <c r="H335" s="138">
        <v>225.85</v>
      </c>
      <c r="I335" s="121">
        <v>681.4</v>
      </c>
      <c r="J335" s="138">
        <v>681.56</v>
      </c>
      <c r="K335" s="138" t="s">
        <v>45</v>
      </c>
      <c r="L335" s="138">
        <v>34.07</v>
      </c>
      <c r="M335" s="138">
        <v>34.08</v>
      </c>
      <c r="N335" s="138">
        <v>0.01</v>
      </c>
    </row>
    <row r="336" spans="1:14" ht="16.5" hidden="1" customHeight="1">
      <c r="A336" s="106" t="s">
        <v>1140</v>
      </c>
      <c r="B336" s="116" t="s">
        <v>416</v>
      </c>
      <c r="C336" s="117" t="s">
        <v>355</v>
      </c>
      <c r="D336" s="116" t="s">
        <v>417</v>
      </c>
      <c r="E336" s="116" t="s">
        <v>406</v>
      </c>
      <c r="F336" s="117" t="s">
        <v>43</v>
      </c>
      <c r="G336" s="116">
        <v>42.754899999999999</v>
      </c>
      <c r="H336" s="116">
        <v>0</v>
      </c>
      <c r="I336" s="123">
        <v>0</v>
      </c>
      <c r="J336" s="116">
        <v>0</v>
      </c>
      <c r="K336" s="116">
        <v>16.52</v>
      </c>
      <c r="L336" s="116">
        <v>0</v>
      </c>
      <c r="M336" s="116">
        <v>0</v>
      </c>
      <c r="N336" s="116">
        <v>0</v>
      </c>
    </row>
    <row r="337" spans="1:14" ht="16.5" hidden="1" customHeight="1">
      <c r="A337" s="106" t="s">
        <v>1141</v>
      </c>
      <c r="B337" s="116" t="s">
        <v>416</v>
      </c>
      <c r="C337" s="117" t="s">
        <v>355</v>
      </c>
      <c r="D337" s="116" t="s">
        <v>3890</v>
      </c>
      <c r="E337" s="116" t="s">
        <v>406</v>
      </c>
      <c r="F337" s="117" t="s">
        <v>43</v>
      </c>
      <c r="G337" s="116">
        <v>1.2455000000000001</v>
      </c>
      <c r="H337" s="116">
        <v>0</v>
      </c>
      <c r="I337" s="123">
        <v>0</v>
      </c>
      <c r="J337" s="116">
        <v>0</v>
      </c>
      <c r="K337" s="116">
        <v>16.52</v>
      </c>
      <c r="L337" s="116">
        <v>0</v>
      </c>
      <c r="M337" s="116">
        <v>0</v>
      </c>
      <c r="N337" s="116">
        <v>0</v>
      </c>
    </row>
    <row r="338" spans="1:14" ht="16.5" hidden="1" customHeight="1">
      <c r="A338" s="106" t="s">
        <v>1142</v>
      </c>
      <c r="B338" s="116" t="s">
        <v>427</v>
      </c>
      <c r="C338" s="117" t="s">
        <v>355</v>
      </c>
      <c r="D338" s="116" t="s">
        <v>417</v>
      </c>
      <c r="E338" s="116" t="s">
        <v>428</v>
      </c>
      <c r="F338" s="117" t="s">
        <v>43</v>
      </c>
      <c r="G338" s="116">
        <v>3.7193999999999998</v>
      </c>
      <c r="H338" s="116">
        <v>665.11</v>
      </c>
      <c r="I338" s="123">
        <v>665.11</v>
      </c>
      <c r="J338" s="116">
        <v>774.98599999999999</v>
      </c>
      <c r="K338" s="116">
        <v>16.52</v>
      </c>
      <c r="L338" s="116">
        <v>2473.81</v>
      </c>
      <c r="M338" s="116">
        <v>2882.48</v>
      </c>
      <c r="N338" s="116">
        <v>408.67</v>
      </c>
    </row>
    <row r="339" spans="1:14" ht="16.5" hidden="1" customHeight="1">
      <c r="A339" s="106" t="s">
        <v>1144</v>
      </c>
      <c r="B339" s="109" t="s">
        <v>3891</v>
      </c>
      <c r="C339" s="110" t="s">
        <v>431</v>
      </c>
      <c r="D339" s="109" t="s">
        <v>432</v>
      </c>
      <c r="E339" s="109" t="s">
        <v>3892</v>
      </c>
      <c r="F339" s="110" t="s">
        <v>43</v>
      </c>
      <c r="G339" s="109">
        <v>1.6879999999999999</v>
      </c>
      <c r="H339" s="109">
        <v>271</v>
      </c>
      <c r="I339" s="121">
        <v>587.45000000000005</v>
      </c>
      <c r="J339" s="109">
        <v>587.45000000000005</v>
      </c>
      <c r="K339" s="109">
        <v>0</v>
      </c>
      <c r="L339" s="109">
        <v>991.62</v>
      </c>
      <c r="M339" s="109">
        <v>991.62</v>
      </c>
      <c r="N339" s="109">
        <v>0</v>
      </c>
    </row>
    <row r="340" spans="1:14" ht="16.5" hidden="1" customHeight="1">
      <c r="A340" s="106" t="s">
        <v>1145</v>
      </c>
      <c r="B340" s="109" t="s">
        <v>452</v>
      </c>
      <c r="C340" s="110" t="s">
        <v>431</v>
      </c>
      <c r="D340" s="109" t="s">
        <v>453</v>
      </c>
      <c r="E340" s="109" t="s">
        <v>454</v>
      </c>
      <c r="F340" s="110" t="s">
        <v>9</v>
      </c>
      <c r="G340" s="109">
        <v>85.012200000000007</v>
      </c>
      <c r="H340" s="109">
        <v>289</v>
      </c>
      <c r="I340" s="121">
        <v>389</v>
      </c>
      <c r="J340" s="109">
        <v>453.26299999999998</v>
      </c>
      <c r="K340" s="109">
        <v>16.52</v>
      </c>
      <c r="L340" s="109">
        <v>33069.75</v>
      </c>
      <c r="M340" s="109">
        <v>38532.879999999997</v>
      </c>
      <c r="N340" s="109">
        <v>5463.13</v>
      </c>
    </row>
    <row r="341" spans="1:14" ht="16.5" hidden="1" customHeight="1">
      <c r="A341" s="106" t="s">
        <v>1146</v>
      </c>
      <c r="B341" s="109" t="s">
        <v>456</v>
      </c>
      <c r="C341" s="110" t="s">
        <v>431</v>
      </c>
      <c r="D341" s="109" t="s">
        <v>457</v>
      </c>
      <c r="E341" s="109" t="s">
        <v>458</v>
      </c>
      <c r="F341" s="110" t="s">
        <v>9</v>
      </c>
      <c r="G341" s="109">
        <v>37.342599999999997</v>
      </c>
      <c r="H341" s="109">
        <v>265</v>
      </c>
      <c r="I341" s="121">
        <v>365</v>
      </c>
      <c r="J341" s="109">
        <v>425.298</v>
      </c>
      <c r="K341" s="109">
        <v>16.52</v>
      </c>
      <c r="L341" s="109">
        <v>13630.05</v>
      </c>
      <c r="M341" s="109">
        <v>15881.73</v>
      </c>
      <c r="N341" s="109">
        <v>2251.6799999999998</v>
      </c>
    </row>
    <row r="342" spans="1:14" ht="16.5" hidden="1" customHeight="1">
      <c r="A342" s="106" t="s">
        <v>1148</v>
      </c>
      <c r="B342" s="138" t="s">
        <v>460</v>
      </c>
      <c r="C342" s="139" t="s">
        <v>461</v>
      </c>
      <c r="D342" s="138" t="s">
        <v>462</v>
      </c>
      <c r="E342" s="138" t="s">
        <v>45</v>
      </c>
      <c r="F342" s="139" t="s">
        <v>43</v>
      </c>
      <c r="G342" s="138">
        <v>14.8645</v>
      </c>
      <c r="H342" s="138">
        <v>604.77</v>
      </c>
      <c r="I342" s="121">
        <v>1039.56</v>
      </c>
      <c r="J342" s="138">
        <v>1039.6199999999999</v>
      </c>
      <c r="K342" s="138" t="s">
        <v>45</v>
      </c>
      <c r="L342" s="138">
        <v>15452.54</v>
      </c>
      <c r="M342" s="138">
        <v>15453.43</v>
      </c>
      <c r="N342" s="138">
        <v>0.89</v>
      </c>
    </row>
    <row r="343" spans="1:14" ht="16.5" hidden="1" customHeight="1">
      <c r="A343" s="106" t="s">
        <v>1150</v>
      </c>
      <c r="B343" s="116" t="s">
        <v>464</v>
      </c>
      <c r="C343" s="117" t="s">
        <v>355</v>
      </c>
      <c r="D343" s="116" t="s">
        <v>47</v>
      </c>
      <c r="E343" s="116" t="s">
        <v>45</v>
      </c>
      <c r="F343" s="117" t="s">
        <v>43</v>
      </c>
      <c r="G343" s="116">
        <v>274.55360000000002</v>
      </c>
      <c r="H343" s="116">
        <v>0</v>
      </c>
      <c r="I343" s="123">
        <v>0</v>
      </c>
      <c r="J343" s="116">
        <v>0</v>
      </c>
      <c r="K343" s="116">
        <v>2.92</v>
      </c>
      <c r="L343" s="116">
        <v>0</v>
      </c>
      <c r="M343" s="116">
        <v>0</v>
      </c>
      <c r="N343" s="116">
        <v>0</v>
      </c>
    </row>
    <row r="344" spans="1:14" ht="16.5" hidden="1" customHeight="1">
      <c r="A344" s="111" t="s">
        <v>1151</v>
      </c>
      <c r="B344" s="140" t="s">
        <v>464</v>
      </c>
      <c r="C344" s="141" t="s">
        <v>355</v>
      </c>
      <c r="D344" s="140" t="s">
        <v>47</v>
      </c>
      <c r="E344" s="140" t="s">
        <v>58</v>
      </c>
      <c r="F344" s="141" t="s">
        <v>43</v>
      </c>
      <c r="G344" s="140">
        <v>199.74760000000001</v>
      </c>
      <c r="H344" s="140">
        <v>571.20000000000005</v>
      </c>
      <c r="I344" s="144">
        <v>571.20000000000005</v>
      </c>
      <c r="J344" s="140">
        <v>587.87900000000002</v>
      </c>
      <c r="K344" s="140">
        <v>2.92</v>
      </c>
      <c r="L344" s="140">
        <v>114095.83</v>
      </c>
      <c r="M344" s="140">
        <v>117427.42</v>
      </c>
      <c r="N344" s="140">
        <v>3331.59</v>
      </c>
    </row>
    <row r="345" spans="1:14" ht="16.5" hidden="1" customHeight="1">
      <c r="A345" s="111" t="s">
        <v>1152</v>
      </c>
      <c r="B345" s="140" t="s">
        <v>464</v>
      </c>
      <c r="C345" s="141" t="s">
        <v>355</v>
      </c>
      <c r="D345" s="140" t="s">
        <v>47</v>
      </c>
      <c r="E345" s="140" t="s">
        <v>58</v>
      </c>
      <c r="F345" s="141" t="s">
        <v>43</v>
      </c>
      <c r="G345" s="140">
        <v>530.63589999999999</v>
      </c>
      <c r="H345" s="140">
        <v>591.64</v>
      </c>
      <c r="I345" s="144">
        <v>591.64</v>
      </c>
      <c r="J345" s="140">
        <v>608.91600000000005</v>
      </c>
      <c r="K345" s="140">
        <v>2.92</v>
      </c>
      <c r="L345" s="140">
        <v>313945.42</v>
      </c>
      <c r="M345" s="140">
        <v>323112.69</v>
      </c>
      <c r="N345" s="140">
        <v>9167.27</v>
      </c>
    </row>
    <row r="346" spans="1:14" ht="16.5" hidden="1" customHeight="1">
      <c r="A346" s="106" t="s">
        <v>1153</v>
      </c>
      <c r="B346" s="116" t="s">
        <v>464</v>
      </c>
      <c r="C346" s="117" t="s">
        <v>355</v>
      </c>
      <c r="D346" s="116" t="s">
        <v>47</v>
      </c>
      <c r="E346" s="116" t="s">
        <v>58</v>
      </c>
      <c r="F346" s="117" t="s">
        <v>43</v>
      </c>
      <c r="G346" s="116">
        <v>433.29599999999999</v>
      </c>
      <c r="H346" s="116">
        <v>591.64</v>
      </c>
      <c r="I346" s="123">
        <v>591.64</v>
      </c>
      <c r="J346" s="116">
        <v>608.91600000000005</v>
      </c>
      <c r="K346" s="116">
        <v>2.92</v>
      </c>
      <c r="L346" s="116">
        <v>256355.25</v>
      </c>
      <c r="M346" s="116">
        <v>263840.87</v>
      </c>
      <c r="N346" s="116">
        <v>7485.62</v>
      </c>
    </row>
    <row r="347" spans="1:14" ht="16.5" hidden="1" customHeight="1">
      <c r="A347" s="106" t="s">
        <v>1154</v>
      </c>
      <c r="B347" s="116" t="s">
        <v>464</v>
      </c>
      <c r="C347" s="117" t="s">
        <v>355</v>
      </c>
      <c r="D347" s="116" t="s">
        <v>3893</v>
      </c>
      <c r="E347" s="116" t="s">
        <v>45</v>
      </c>
      <c r="F347" s="117" t="s">
        <v>43</v>
      </c>
      <c r="G347" s="116">
        <v>1.6372</v>
      </c>
      <c r="H347" s="116">
        <v>0</v>
      </c>
      <c r="I347" s="123">
        <v>0</v>
      </c>
      <c r="J347" s="116">
        <v>0</v>
      </c>
      <c r="K347" s="116">
        <v>2.92</v>
      </c>
      <c r="L347" s="116">
        <v>0</v>
      </c>
      <c r="M347" s="116">
        <v>0</v>
      </c>
      <c r="N347" s="116">
        <v>0</v>
      </c>
    </row>
    <row r="348" spans="1:14" ht="16.5" hidden="1" customHeight="1">
      <c r="A348" s="106" t="s">
        <v>1155</v>
      </c>
      <c r="B348" s="116" t="s">
        <v>464</v>
      </c>
      <c r="C348" s="117" t="s">
        <v>355</v>
      </c>
      <c r="D348" s="116" t="s">
        <v>47</v>
      </c>
      <c r="E348" s="116" t="s">
        <v>58</v>
      </c>
      <c r="F348" s="117" t="s">
        <v>43</v>
      </c>
      <c r="G348" s="116">
        <v>435.13200000000001</v>
      </c>
      <c r="H348" s="116">
        <v>571.20000000000005</v>
      </c>
      <c r="I348" s="123">
        <v>571.20000000000005</v>
      </c>
      <c r="J348" s="116">
        <v>587.87900000000002</v>
      </c>
      <c r="K348" s="116">
        <v>2.92</v>
      </c>
      <c r="L348" s="116">
        <v>248547.4</v>
      </c>
      <c r="M348" s="116">
        <v>255804.97</v>
      </c>
      <c r="N348" s="116">
        <v>7257.57</v>
      </c>
    </row>
    <row r="349" spans="1:14" ht="16.5" hidden="1" customHeight="1">
      <c r="A349" s="106" t="s">
        <v>1156</v>
      </c>
      <c r="B349" s="116" t="s">
        <v>464</v>
      </c>
      <c r="C349" s="117" t="s">
        <v>355</v>
      </c>
      <c r="D349" s="116" t="s">
        <v>47</v>
      </c>
      <c r="E349" s="116" t="s">
        <v>45</v>
      </c>
      <c r="F349" s="117" t="s">
        <v>43</v>
      </c>
      <c r="G349" s="116">
        <v>243.1875</v>
      </c>
      <c r="H349" s="116">
        <v>0</v>
      </c>
      <c r="I349" s="123">
        <v>0</v>
      </c>
      <c r="J349" s="116">
        <v>0</v>
      </c>
      <c r="K349" s="116">
        <v>0</v>
      </c>
      <c r="L349" s="116">
        <v>0</v>
      </c>
      <c r="M349" s="116">
        <v>0</v>
      </c>
      <c r="N349" s="116">
        <v>0</v>
      </c>
    </row>
    <row r="350" spans="1:14" ht="16.5" hidden="1" customHeight="1">
      <c r="A350" s="106" t="s">
        <v>1159</v>
      </c>
      <c r="B350" s="135" t="s">
        <v>481</v>
      </c>
      <c r="C350" s="136" t="s">
        <v>355</v>
      </c>
      <c r="D350" s="135" t="s">
        <v>47</v>
      </c>
      <c r="E350" s="135" t="s">
        <v>56</v>
      </c>
      <c r="F350" s="136" t="s">
        <v>43</v>
      </c>
      <c r="G350" s="135">
        <v>10.536</v>
      </c>
      <c r="H350" s="135">
        <v>565.39</v>
      </c>
      <c r="I350" s="137">
        <v>565.39</v>
      </c>
      <c r="J350" s="135">
        <v>565.39</v>
      </c>
      <c r="K350" s="135">
        <v>0</v>
      </c>
      <c r="L350" s="135">
        <v>5956.95</v>
      </c>
      <c r="M350" s="135">
        <v>5956.95</v>
      </c>
      <c r="N350" s="135">
        <v>0</v>
      </c>
    </row>
    <row r="351" spans="1:14" ht="16.5" hidden="1" customHeight="1">
      <c r="A351" s="106" t="s">
        <v>1160</v>
      </c>
      <c r="B351" s="109" t="s">
        <v>3894</v>
      </c>
      <c r="C351" s="110" t="s">
        <v>484</v>
      </c>
      <c r="D351" s="109" t="s">
        <v>61</v>
      </c>
      <c r="E351" s="109" t="s">
        <v>3895</v>
      </c>
      <c r="F351" s="110" t="s">
        <v>43</v>
      </c>
      <c r="G351" s="109">
        <v>16.4345</v>
      </c>
      <c r="H351" s="109">
        <v>302</v>
      </c>
      <c r="I351" s="121">
        <v>571.54</v>
      </c>
      <c r="J351" s="109">
        <v>571.54</v>
      </c>
      <c r="K351" s="109">
        <v>0</v>
      </c>
      <c r="L351" s="109">
        <v>9392.9699999999993</v>
      </c>
      <c r="M351" s="109">
        <v>9392.9699999999993</v>
      </c>
      <c r="N351" s="109">
        <v>0</v>
      </c>
    </row>
    <row r="352" spans="1:14" ht="16.5" hidden="1" customHeight="1">
      <c r="A352" s="106" t="s">
        <v>1161</v>
      </c>
      <c r="B352" s="109" t="s">
        <v>483</v>
      </c>
      <c r="C352" s="110" t="s">
        <v>484</v>
      </c>
      <c r="D352" s="109" t="s">
        <v>3896</v>
      </c>
      <c r="E352" s="109" t="s">
        <v>56</v>
      </c>
      <c r="F352" s="110" t="s">
        <v>43</v>
      </c>
      <c r="G352" s="109">
        <v>6.8280000000000003</v>
      </c>
      <c r="H352" s="109">
        <v>223.47</v>
      </c>
      <c r="I352" s="121">
        <v>576.89</v>
      </c>
      <c r="J352" s="109">
        <v>576.89</v>
      </c>
      <c r="K352" s="109">
        <v>0</v>
      </c>
      <c r="L352" s="109">
        <v>3939</v>
      </c>
      <c r="M352" s="109">
        <v>3939</v>
      </c>
      <c r="N352" s="109">
        <v>0</v>
      </c>
    </row>
    <row r="353" spans="1:14" ht="16.5" hidden="1" customHeight="1">
      <c r="A353" s="106" t="s">
        <v>1162</v>
      </c>
      <c r="B353" s="109" t="s">
        <v>483</v>
      </c>
      <c r="C353" s="110" t="s">
        <v>484</v>
      </c>
      <c r="D353" s="109" t="s">
        <v>61</v>
      </c>
      <c r="E353" s="109" t="s">
        <v>62</v>
      </c>
      <c r="F353" s="110" t="s">
        <v>43</v>
      </c>
      <c r="G353" s="109">
        <v>96.418199999999999</v>
      </c>
      <c r="H353" s="109">
        <v>310</v>
      </c>
      <c r="I353" s="121">
        <v>576.89</v>
      </c>
      <c r="J353" s="109">
        <v>576.89</v>
      </c>
      <c r="K353" s="109">
        <v>0</v>
      </c>
      <c r="L353" s="109">
        <v>55622.7</v>
      </c>
      <c r="M353" s="109">
        <v>55622.7</v>
      </c>
      <c r="N353" s="109">
        <v>0</v>
      </c>
    </row>
    <row r="354" spans="1:14" ht="16.5" hidden="1" customHeight="1">
      <c r="A354" s="106" t="s">
        <v>1163</v>
      </c>
      <c r="B354" s="109" t="s">
        <v>486</v>
      </c>
      <c r="C354" s="110" t="s">
        <v>484</v>
      </c>
      <c r="D354" s="109" t="s">
        <v>61</v>
      </c>
      <c r="E354" s="109" t="s">
        <v>53</v>
      </c>
      <c r="F354" s="110" t="s">
        <v>43</v>
      </c>
      <c r="G354" s="109">
        <v>211.0223</v>
      </c>
      <c r="H354" s="109">
        <v>322</v>
      </c>
      <c r="I354" s="121">
        <v>587.77</v>
      </c>
      <c r="J354" s="109">
        <v>587.77</v>
      </c>
      <c r="K354" s="109">
        <v>0</v>
      </c>
      <c r="L354" s="109">
        <v>124032.58</v>
      </c>
      <c r="M354" s="109">
        <v>124032.58</v>
      </c>
      <c r="N354" s="109">
        <v>0</v>
      </c>
    </row>
    <row r="355" spans="1:14" ht="16.5" hidden="1" customHeight="1">
      <c r="A355" s="106" t="s">
        <v>1164</v>
      </c>
      <c r="B355" s="109" t="s">
        <v>488</v>
      </c>
      <c r="C355" s="110" t="s">
        <v>484</v>
      </c>
      <c r="D355" s="109" t="s">
        <v>3896</v>
      </c>
      <c r="E355" s="109" t="s">
        <v>504</v>
      </c>
      <c r="F355" s="110" t="s">
        <v>43</v>
      </c>
      <c r="G355" s="109">
        <v>2.2120000000000002</v>
      </c>
      <c r="H355" s="109">
        <v>242.91</v>
      </c>
      <c r="I355" s="121">
        <v>603.77</v>
      </c>
      <c r="J355" s="109">
        <v>603.77</v>
      </c>
      <c r="K355" s="109">
        <v>0</v>
      </c>
      <c r="L355" s="109">
        <v>1335.54</v>
      </c>
      <c r="M355" s="109">
        <v>1335.54</v>
      </c>
      <c r="N355" s="109">
        <v>0</v>
      </c>
    </row>
    <row r="356" spans="1:14" ht="16.5" hidden="1" customHeight="1">
      <c r="A356" s="106" t="s">
        <v>1165</v>
      </c>
      <c r="B356" s="109" t="s">
        <v>488</v>
      </c>
      <c r="C356" s="110" t="s">
        <v>484</v>
      </c>
      <c r="D356" s="109" t="s">
        <v>61</v>
      </c>
      <c r="E356" s="109" t="s">
        <v>63</v>
      </c>
      <c r="F356" s="110" t="s">
        <v>43</v>
      </c>
      <c r="G356" s="109">
        <v>247.84270000000001</v>
      </c>
      <c r="H356" s="109">
        <v>331</v>
      </c>
      <c r="I356" s="121">
        <v>603.77</v>
      </c>
      <c r="J356" s="109">
        <v>603.77</v>
      </c>
      <c r="K356" s="109">
        <v>0</v>
      </c>
      <c r="L356" s="109">
        <v>149639.99</v>
      </c>
      <c r="M356" s="109">
        <v>149639.99</v>
      </c>
      <c r="N356" s="109">
        <v>0</v>
      </c>
    </row>
    <row r="357" spans="1:14" ht="16.5" hidden="1" customHeight="1">
      <c r="A357" s="106" t="s">
        <v>1166</v>
      </c>
      <c r="B357" s="109" t="s">
        <v>490</v>
      </c>
      <c r="C357" s="110" t="s">
        <v>484</v>
      </c>
      <c r="D357" s="109" t="s">
        <v>61</v>
      </c>
      <c r="E357" s="109" t="s">
        <v>51</v>
      </c>
      <c r="F357" s="110" t="s">
        <v>43</v>
      </c>
      <c r="G357" s="109">
        <v>27.870999999999999</v>
      </c>
      <c r="H357" s="109">
        <v>340</v>
      </c>
      <c r="I357" s="121">
        <v>619</v>
      </c>
      <c r="J357" s="109">
        <v>619</v>
      </c>
      <c r="K357" s="109">
        <v>0</v>
      </c>
      <c r="L357" s="109">
        <v>17252.150000000001</v>
      </c>
      <c r="M357" s="109">
        <v>17252.150000000001</v>
      </c>
      <c r="N357" s="109">
        <v>0</v>
      </c>
    </row>
    <row r="358" spans="1:14" ht="16.5" hidden="1" customHeight="1">
      <c r="A358" s="106" t="s">
        <v>1168</v>
      </c>
      <c r="B358" s="116" t="s">
        <v>3897</v>
      </c>
      <c r="C358" s="117" t="s">
        <v>355</v>
      </c>
      <c r="D358" s="116" t="s">
        <v>3898</v>
      </c>
      <c r="E358" s="116" t="s">
        <v>3899</v>
      </c>
      <c r="F358" s="117" t="s">
        <v>43</v>
      </c>
      <c r="G358" s="116">
        <v>1.5182</v>
      </c>
      <c r="H358" s="116">
        <v>1165</v>
      </c>
      <c r="I358" s="123">
        <v>1165</v>
      </c>
      <c r="J358" s="116">
        <v>1357.4580000000001</v>
      </c>
      <c r="K358" s="116">
        <v>16.52</v>
      </c>
      <c r="L358" s="116">
        <v>1768.7</v>
      </c>
      <c r="M358" s="116">
        <v>2060.89</v>
      </c>
      <c r="N358" s="116">
        <v>292.19</v>
      </c>
    </row>
    <row r="359" spans="1:14" ht="16.5" hidden="1" customHeight="1">
      <c r="A359" s="106" t="s">
        <v>1169</v>
      </c>
      <c r="B359" s="116" t="s">
        <v>3897</v>
      </c>
      <c r="C359" s="117" t="s">
        <v>355</v>
      </c>
      <c r="D359" s="116" t="s">
        <v>3898</v>
      </c>
      <c r="E359" s="116" t="s">
        <v>3900</v>
      </c>
      <c r="F359" s="117" t="s">
        <v>43</v>
      </c>
      <c r="G359" s="116">
        <v>1.1386000000000001</v>
      </c>
      <c r="H359" s="116">
        <v>1165</v>
      </c>
      <c r="I359" s="123">
        <v>1165</v>
      </c>
      <c r="J359" s="116">
        <v>1357.4580000000001</v>
      </c>
      <c r="K359" s="116">
        <v>16.52</v>
      </c>
      <c r="L359" s="116">
        <v>1326.47</v>
      </c>
      <c r="M359" s="116">
        <v>1545.6</v>
      </c>
      <c r="N359" s="116">
        <v>219.13</v>
      </c>
    </row>
    <row r="360" spans="1:14" ht="16.5" hidden="1" customHeight="1">
      <c r="A360" s="106" t="s">
        <v>1171</v>
      </c>
      <c r="B360" s="138" t="s">
        <v>3090</v>
      </c>
      <c r="C360" s="139" t="s">
        <v>73</v>
      </c>
      <c r="D360" s="138" t="s">
        <v>3091</v>
      </c>
      <c r="E360" s="138" t="s">
        <v>45</v>
      </c>
      <c r="F360" s="139" t="s">
        <v>516</v>
      </c>
      <c r="G360" s="138">
        <v>1.6819999999999999</v>
      </c>
      <c r="H360" s="138">
        <v>5.12</v>
      </c>
      <c r="I360" s="130">
        <v>5.0999999999999996</v>
      </c>
      <c r="J360" s="138">
        <v>5.0999999999999996</v>
      </c>
      <c r="K360" s="138" t="s">
        <v>45</v>
      </c>
      <c r="L360" s="138">
        <v>8.58</v>
      </c>
      <c r="M360" s="138">
        <v>8.58</v>
      </c>
      <c r="N360" s="138">
        <v>0</v>
      </c>
    </row>
    <row r="361" spans="1:14" ht="16.5" hidden="1" customHeight="1">
      <c r="A361" s="106" t="s">
        <v>1172</v>
      </c>
      <c r="B361" s="138" t="s">
        <v>3125</v>
      </c>
      <c r="C361" s="139" t="s">
        <v>73</v>
      </c>
      <c r="D361" s="138" t="s">
        <v>3126</v>
      </c>
      <c r="E361" s="138" t="s">
        <v>45</v>
      </c>
      <c r="F361" s="139" t="s">
        <v>516</v>
      </c>
      <c r="G361" s="138">
        <v>0.78900000000000003</v>
      </c>
      <c r="H361" s="138">
        <v>11.44</v>
      </c>
      <c r="I361" s="130">
        <v>11.35</v>
      </c>
      <c r="J361" s="138">
        <v>11.35</v>
      </c>
      <c r="K361" s="138" t="s">
        <v>45</v>
      </c>
      <c r="L361" s="138">
        <v>8.9600000000000009</v>
      </c>
      <c r="M361" s="138">
        <v>8.9600000000000009</v>
      </c>
      <c r="N361" s="138">
        <v>0</v>
      </c>
    </row>
    <row r="362" spans="1:14" ht="16.5" hidden="1" customHeight="1">
      <c r="A362" s="106" t="s">
        <v>1174</v>
      </c>
      <c r="B362" s="138" t="s">
        <v>3149</v>
      </c>
      <c r="C362" s="139" t="s">
        <v>73</v>
      </c>
      <c r="D362" s="138" t="s">
        <v>3150</v>
      </c>
      <c r="E362" s="138" t="s">
        <v>45</v>
      </c>
      <c r="F362" s="139" t="s">
        <v>516</v>
      </c>
      <c r="G362" s="138">
        <v>0.84099999999999997</v>
      </c>
      <c r="H362" s="138">
        <v>17.149999999999999</v>
      </c>
      <c r="I362" s="130">
        <v>17.059999999999999</v>
      </c>
      <c r="J362" s="138">
        <v>17.059999999999999</v>
      </c>
      <c r="K362" s="138" t="s">
        <v>45</v>
      </c>
      <c r="L362" s="138">
        <v>14.35</v>
      </c>
      <c r="M362" s="138">
        <v>14.35</v>
      </c>
      <c r="N362" s="138">
        <v>0</v>
      </c>
    </row>
    <row r="363" spans="1:14" ht="16.5" hidden="1" customHeight="1">
      <c r="A363" s="106" t="s">
        <v>1176</v>
      </c>
      <c r="B363" s="138" t="s">
        <v>3152</v>
      </c>
      <c r="C363" s="139" t="s">
        <v>73</v>
      </c>
      <c r="D363" s="138" t="s">
        <v>3153</v>
      </c>
      <c r="E363" s="138" t="s">
        <v>45</v>
      </c>
      <c r="F363" s="139" t="s">
        <v>516</v>
      </c>
      <c r="G363" s="138">
        <v>0.78900000000000003</v>
      </c>
      <c r="H363" s="138">
        <v>21.21</v>
      </c>
      <c r="I363" s="130">
        <v>21.11</v>
      </c>
      <c r="J363" s="138">
        <v>21.11</v>
      </c>
      <c r="K363" s="138" t="s">
        <v>45</v>
      </c>
      <c r="L363" s="138">
        <v>16.66</v>
      </c>
      <c r="M363" s="138">
        <v>16.66</v>
      </c>
      <c r="N363" s="138">
        <v>0</v>
      </c>
    </row>
    <row r="364" spans="1:14" ht="16.5" hidden="1" customHeight="1">
      <c r="A364" s="111" t="s">
        <v>1177</v>
      </c>
      <c r="B364" s="142" t="s">
        <v>513</v>
      </c>
      <c r="C364" s="143" t="s">
        <v>73</v>
      </c>
      <c r="D364" s="142" t="s">
        <v>514</v>
      </c>
      <c r="E364" s="142" t="s">
        <v>515</v>
      </c>
      <c r="F364" s="143" t="s">
        <v>516</v>
      </c>
      <c r="G364" s="142">
        <v>11.34</v>
      </c>
      <c r="H364" s="142">
        <v>1039.8</v>
      </c>
      <c r="I364" s="121">
        <v>1069.18</v>
      </c>
      <c r="J364" s="142">
        <v>1128.44</v>
      </c>
      <c r="K364" s="142" t="s">
        <v>45</v>
      </c>
      <c r="L364" s="142">
        <v>12124.5</v>
      </c>
      <c r="M364" s="142">
        <v>12796.51</v>
      </c>
      <c r="N364" s="142">
        <v>672.01</v>
      </c>
    </row>
    <row r="365" spans="1:14" ht="16.5" hidden="1" customHeight="1">
      <c r="A365" s="111" t="s">
        <v>1178</v>
      </c>
      <c r="B365" s="142" t="s">
        <v>513</v>
      </c>
      <c r="C365" s="143" t="s">
        <v>73</v>
      </c>
      <c r="D365" s="142" t="s">
        <v>514</v>
      </c>
      <c r="E365" s="142" t="s">
        <v>515</v>
      </c>
      <c r="F365" s="143" t="s">
        <v>516</v>
      </c>
      <c r="G365" s="142">
        <v>0.55559999999999998</v>
      </c>
      <c r="H365" s="142">
        <v>1039.8</v>
      </c>
      <c r="I365" s="121">
        <v>1073.7</v>
      </c>
      <c r="J365" s="142">
        <v>1132.06</v>
      </c>
      <c r="K365" s="142" t="s">
        <v>45</v>
      </c>
      <c r="L365" s="142">
        <v>596.54999999999995</v>
      </c>
      <c r="M365" s="142">
        <v>628.97</v>
      </c>
      <c r="N365" s="142">
        <v>32.42</v>
      </c>
    </row>
    <row r="366" spans="1:14" ht="16.5" hidden="1" customHeight="1">
      <c r="A366" s="111" t="s">
        <v>1179</v>
      </c>
      <c r="B366" s="142" t="s">
        <v>513</v>
      </c>
      <c r="C366" s="143" t="s">
        <v>73</v>
      </c>
      <c r="D366" s="142" t="s">
        <v>514</v>
      </c>
      <c r="E366" s="142" t="s">
        <v>515</v>
      </c>
      <c r="F366" s="143" t="s">
        <v>516</v>
      </c>
      <c r="G366" s="142">
        <v>0.1045</v>
      </c>
      <c r="H366" s="142">
        <v>1039.8</v>
      </c>
      <c r="I366" s="121">
        <v>1073.7</v>
      </c>
      <c r="J366" s="142">
        <v>1073.7</v>
      </c>
      <c r="K366" s="142" t="s">
        <v>45</v>
      </c>
      <c r="L366" s="142">
        <v>112.2</v>
      </c>
      <c r="M366" s="142">
        <v>112.2</v>
      </c>
      <c r="N366" s="142">
        <v>0</v>
      </c>
    </row>
    <row r="367" spans="1:14" ht="16.5" hidden="1" customHeight="1">
      <c r="A367" s="111" t="s">
        <v>1182</v>
      </c>
      <c r="B367" s="142" t="s">
        <v>513</v>
      </c>
      <c r="C367" s="143" t="s">
        <v>73</v>
      </c>
      <c r="D367" s="142" t="s">
        <v>514</v>
      </c>
      <c r="E367" s="142" t="s">
        <v>515</v>
      </c>
      <c r="F367" s="143" t="s">
        <v>516</v>
      </c>
      <c r="G367" s="142">
        <v>8.09E-2</v>
      </c>
      <c r="H367" s="142">
        <v>1039.8</v>
      </c>
      <c r="I367" s="121">
        <v>1073.7</v>
      </c>
      <c r="J367" s="142">
        <v>1133.75</v>
      </c>
      <c r="K367" s="142" t="s">
        <v>45</v>
      </c>
      <c r="L367" s="142">
        <v>86.86</v>
      </c>
      <c r="M367" s="142">
        <v>91.72</v>
      </c>
      <c r="N367" s="142">
        <v>4.8600000000000003</v>
      </c>
    </row>
    <row r="368" spans="1:14" ht="16.5" hidden="1" customHeight="1">
      <c r="A368" s="106" t="s">
        <v>1183</v>
      </c>
      <c r="B368" s="138" t="s">
        <v>3901</v>
      </c>
      <c r="C368" s="139" t="s">
        <v>73</v>
      </c>
      <c r="D368" s="138" t="s">
        <v>3902</v>
      </c>
      <c r="E368" s="138" t="s">
        <v>521</v>
      </c>
      <c r="F368" s="139" t="s">
        <v>516</v>
      </c>
      <c r="G368" s="138">
        <v>1.2789999999999999</v>
      </c>
      <c r="H368" s="138">
        <v>857.63</v>
      </c>
      <c r="I368" s="121">
        <v>1296.27</v>
      </c>
      <c r="J368" s="138">
        <v>1363.24</v>
      </c>
      <c r="K368" s="138" t="s">
        <v>45</v>
      </c>
      <c r="L368" s="138">
        <v>1657.93</v>
      </c>
      <c r="M368" s="138">
        <v>1743.58</v>
      </c>
      <c r="N368" s="138">
        <v>85.65</v>
      </c>
    </row>
    <row r="369" spans="1:14" ht="16.5" hidden="1" customHeight="1">
      <c r="A369" s="111" t="s">
        <v>1184</v>
      </c>
      <c r="B369" s="142" t="s">
        <v>519</v>
      </c>
      <c r="C369" s="143" t="s">
        <v>73</v>
      </c>
      <c r="D369" s="142" t="s">
        <v>520</v>
      </c>
      <c r="E369" s="142" t="s">
        <v>521</v>
      </c>
      <c r="F369" s="143" t="s">
        <v>516</v>
      </c>
      <c r="G369" s="142">
        <v>1.375</v>
      </c>
      <c r="H369" s="142">
        <v>1439.74</v>
      </c>
      <c r="I369" s="121">
        <v>1472.5</v>
      </c>
      <c r="J369" s="142">
        <v>1538.59</v>
      </c>
      <c r="K369" s="142" t="s">
        <v>45</v>
      </c>
      <c r="L369" s="142">
        <v>2024.69</v>
      </c>
      <c r="M369" s="142">
        <v>2115.56</v>
      </c>
      <c r="N369" s="142">
        <v>90.87</v>
      </c>
    </row>
    <row r="370" spans="1:14" ht="16.5" hidden="1" customHeight="1">
      <c r="A370" s="111" t="s">
        <v>1185</v>
      </c>
      <c r="B370" s="142" t="s">
        <v>519</v>
      </c>
      <c r="C370" s="143" t="s">
        <v>73</v>
      </c>
      <c r="D370" s="142" t="s">
        <v>520</v>
      </c>
      <c r="E370" s="142" t="s">
        <v>521</v>
      </c>
      <c r="F370" s="143" t="s">
        <v>516</v>
      </c>
      <c r="G370" s="142">
        <v>5.5153999999999996</v>
      </c>
      <c r="H370" s="142">
        <v>1439.74</v>
      </c>
      <c r="I370" s="121">
        <v>1477.54</v>
      </c>
      <c r="J370" s="142">
        <v>1542.62</v>
      </c>
      <c r="K370" s="142" t="s">
        <v>45</v>
      </c>
      <c r="L370" s="142">
        <v>8149.22</v>
      </c>
      <c r="M370" s="142">
        <v>8508.17</v>
      </c>
      <c r="N370" s="142">
        <v>358.95</v>
      </c>
    </row>
    <row r="371" spans="1:14" ht="16.5" hidden="1" customHeight="1">
      <c r="A371" s="111" t="s">
        <v>1186</v>
      </c>
      <c r="B371" s="142" t="s">
        <v>519</v>
      </c>
      <c r="C371" s="143" t="s">
        <v>73</v>
      </c>
      <c r="D371" s="142" t="s">
        <v>520</v>
      </c>
      <c r="E371" s="142" t="s">
        <v>521</v>
      </c>
      <c r="F371" s="143" t="s">
        <v>516</v>
      </c>
      <c r="G371" s="142">
        <v>1.0374000000000001</v>
      </c>
      <c r="H371" s="142">
        <v>1439.74</v>
      </c>
      <c r="I371" s="121">
        <v>1477.54</v>
      </c>
      <c r="J371" s="142">
        <v>1477.54</v>
      </c>
      <c r="K371" s="142" t="s">
        <v>45</v>
      </c>
      <c r="L371" s="142">
        <v>1532.8</v>
      </c>
      <c r="M371" s="142">
        <v>1532.8</v>
      </c>
      <c r="N371" s="142">
        <v>0</v>
      </c>
    </row>
    <row r="372" spans="1:14" ht="16.5" hidden="1" customHeight="1">
      <c r="A372" s="111" t="s">
        <v>1187</v>
      </c>
      <c r="B372" s="142" t="s">
        <v>519</v>
      </c>
      <c r="C372" s="143" t="s">
        <v>73</v>
      </c>
      <c r="D372" s="142" t="s">
        <v>520</v>
      </c>
      <c r="E372" s="142" t="s">
        <v>521</v>
      </c>
      <c r="F372" s="143" t="s">
        <v>516</v>
      </c>
      <c r="G372" s="142">
        <v>0.80859999999999999</v>
      </c>
      <c r="H372" s="142">
        <v>1439.74</v>
      </c>
      <c r="I372" s="121">
        <v>1477.54</v>
      </c>
      <c r="J372" s="142">
        <v>1544.51</v>
      </c>
      <c r="K372" s="142" t="s">
        <v>45</v>
      </c>
      <c r="L372" s="142">
        <v>1194.74</v>
      </c>
      <c r="M372" s="142">
        <v>1248.8900000000001</v>
      </c>
      <c r="N372" s="142">
        <v>54.15</v>
      </c>
    </row>
    <row r="373" spans="1:14" ht="16.5" hidden="1" customHeight="1">
      <c r="A373" s="106" t="s">
        <v>1188</v>
      </c>
      <c r="B373" s="138" t="s">
        <v>3903</v>
      </c>
      <c r="C373" s="139" t="s">
        <v>73</v>
      </c>
      <c r="D373" s="138" t="s">
        <v>3904</v>
      </c>
      <c r="E373" s="138" t="s">
        <v>3905</v>
      </c>
      <c r="F373" s="139" t="s">
        <v>516</v>
      </c>
      <c r="G373" s="138">
        <v>2.9306999999999999</v>
      </c>
      <c r="H373" s="138">
        <v>969.68</v>
      </c>
      <c r="I373" s="121">
        <v>988.1</v>
      </c>
      <c r="J373" s="138">
        <v>1025.28</v>
      </c>
      <c r="K373" s="138" t="s">
        <v>45</v>
      </c>
      <c r="L373" s="138">
        <v>2895.82</v>
      </c>
      <c r="M373" s="138">
        <v>3004.79</v>
      </c>
      <c r="N373" s="138">
        <v>108.97</v>
      </c>
    </row>
    <row r="374" spans="1:14" ht="16.5" hidden="1" customHeight="1">
      <c r="A374" s="106" t="s">
        <v>1189</v>
      </c>
      <c r="B374" s="138" t="s">
        <v>3906</v>
      </c>
      <c r="C374" s="139" t="s">
        <v>73</v>
      </c>
      <c r="D374" s="138" t="s">
        <v>3907</v>
      </c>
      <c r="E374" s="138" t="s">
        <v>3908</v>
      </c>
      <c r="F374" s="139" t="s">
        <v>516</v>
      </c>
      <c r="G374" s="138">
        <v>1.7118</v>
      </c>
      <c r="H374" s="138">
        <v>488.08</v>
      </c>
      <c r="I374" s="121">
        <v>498.37</v>
      </c>
      <c r="J374" s="138">
        <v>519.13</v>
      </c>
      <c r="K374" s="138" t="s">
        <v>45</v>
      </c>
      <c r="L374" s="138">
        <v>853.11</v>
      </c>
      <c r="M374" s="138">
        <v>888.65</v>
      </c>
      <c r="N374" s="138">
        <v>35.54</v>
      </c>
    </row>
    <row r="375" spans="1:14" ht="16.5" hidden="1" customHeight="1">
      <c r="A375" s="106" t="s">
        <v>1190</v>
      </c>
      <c r="B375" s="138" t="s">
        <v>3909</v>
      </c>
      <c r="C375" s="139" t="s">
        <v>73</v>
      </c>
      <c r="D375" s="138" t="s">
        <v>3907</v>
      </c>
      <c r="E375" s="138" t="s">
        <v>3910</v>
      </c>
      <c r="F375" s="139" t="s">
        <v>516</v>
      </c>
      <c r="G375" s="138">
        <v>4.1500000000000002E-2</v>
      </c>
      <c r="H375" s="138">
        <v>605.9</v>
      </c>
      <c r="I375" s="121">
        <v>622.59</v>
      </c>
      <c r="J375" s="138">
        <v>656.25</v>
      </c>
      <c r="K375" s="138" t="s">
        <v>45</v>
      </c>
      <c r="L375" s="138">
        <v>25.84</v>
      </c>
      <c r="M375" s="138">
        <v>27.23</v>
      </c>
      <c r="N375" s="138">
        <v>1.39</v>
      </c>
    </row>
    <row r="376" spans="1:14" ht="16.5" hidden="1" customHeight="1">
      <c r="A376" s="106" t="s">
        <v>1191</v>
      </c>
      <c r="B376" s="138" t="s">
        <v>3911</v>
      </c>
      <c r="C376" s="139" t="s">
        <v>73</v>
      </c>
      <c r="D376" s="138" t="s">
        <v>3907</v>
      </c>
      <c r="E376" s="138" t="s">
        <v>3912</v>
      </c>
      <c r="F376" s="139" t="s">
        <v>516</v>
      </c>
      <c r="G376" s="138">
        <v>12.494</v>
      </c>
      <c r="H376" s="138">
        <v>700.51</v>
      </c>
      <c r="I376" s="121">
        <v>722.84</v>
      </c>
      <c r="J376" s="138">
        <v>767.9</v>
      </c>
      <c r="K376" s="138" t="s">
        <v>45</v>
      </c>
      <c r="L376" s="138">
        <v>9031.16</v>
      </c>
      <c r="M376" s="138">
        <v>9594.14</v>
      </c>
      <c r="N376" s="138">
        <v>562.98</v>
      </c>
    </row>
    <row r="377" spans="1:14" ht="16.5" hidden="1" customHeight="1">
      <c r="A377" s="106" t="s">
        <v>1194</v>
      </c>
      <c r="B377" s="138" t="s">
        <v>3913</v>
      </c>
      <c r="C377" s="139" t="s">
        <v>73</v>
      </c>
      <c r="D377" s="138" t="s">
        <v>3914</v>
      </c>
      <c r="E377" s="138" t="s">
        <v>3915</v>
      </c>
      <c r="F377" s="139" t="s">
        <v>516</v>
      </c>
      <c r="G377" s="138">
        <v>1.8700000000000001E-2</v>
      </c>
      <c r="H377" s="138">
        <v>1019.05</v>
      </c>
      <c r="I377" s="121">
        <v>1055.0899999999999</v>
      </c>
      <c r="J377" s="138">
        <v>1127.8</v>
      </c>
      <c r="K377" s="138" t="s">
        <v>45</v>
      </c>
      <c r="L377" s="138">
        <v>19.73</v>
      </c>
      <c r="M377" s="138">
        <v>21.09</v>
      </c>
      <c r="N377" s="138">
        <v>1.36</v>
      </c>
    </row>
    <row r="378" spans="1:14" ht="16.5" hidden="1" customHeight="1">
      <c r="A378" s="106" t="s">
        <v>1197</v>
      </c>
      <c r="B378" s="138" t="s">
        <v>3916</v>
      </c>
      <c r="C378" s="139" t="s">
        <v>73</v>
      </c>
      <c r="D378" s="138" t="s">
        <v>3917</v>
      </c>
      <c r="E378" s="138" t="s">
        <v>3912</v>
      </c>
      <c r="F378" s="139" t="s">
        <v>516</v>
      </c>
      <c r="G378" s="138">
        <v>17.618500000000001</v>
      </c>
      <c r="H378" s="138">
        <v>1116.4000000000001</v>
      </c>
      <c r="I378" s="121">
        <v>1161.27</v>
      </c>
      <c r="J378" s="138">
        <v>1251.8</v>
      </c>
      <c r="K378" s="138" t="s">
        <v>45</v>
      </c>
      <c r="L378" s="138">
        <v>20459.84</v>
      </c>
      <c r="M378" s="138">
        <v>22054.84</v>
      </c>
      <c r="N378" s="138">
        <v>1595</v>
      </c>
    </row>
    <row r="379" spans="1:14" ht="16.5" hidden="1" customHeight="1">
      <c r="A379" s="111" t="s">
        <v>1198</v>
      </c>
      <c r="B379" s="142" t="s">
        <v>524</v>
      </c>
      <c r="C379" s="143" t="s">
        <v>73</v>
      </c>
      <c r="D379" s="142" t="s">
        <v>525</v>
      </c>
      <c r="E379" s="142" t="s">
        <v>526</v>
      </c>
      <c r="F379" s="143" t="s">
        <v>516</v>
      </c>
      <c r="G379" s="142">
        <v>60.877800000000001</v>
      </c>
      <c r="H379" s="142">
        <v>29.17</v>
      </c>
      <c r="I379" s="130">
        <v>26.68</v>
      </c>
      <c r="J379" s="142">
        <v>28.43</v>
      </c>
      <c r="K379" s="142" t="s">
        <v>45</v>
      </c>
      <c r="L379" s="142">
        <v>1624.22</v>
      </c>
      <c r="M379" s="142">
        <v>1730.76</v>
      </c>
      <c r="N379" s="142">
        <v>106.54</v>
      </c>
    </row>
    <row r="380" spans="1:14" ht="16.5" hidden="1" customHeight="1">
      <c r="A380" s="111" t="s">
        <v>1199</v>
      </c>
      <c r="B380" s="142" t="s">
        <v>524</v>
      </c>
      <c r="C380" s="143" t="s">
        <v>73</v>
      </c>
      <c r="D380" s="142" t="s">
        <v>525</v>
      </c>
      <c r="E380" s="142" t="s">
        <v>526</v>
      </c>
      <c r="F380" s="143" t="s">
        <v>516</v>
      </c>
      <c r="G380" s="142">
        <v>7.0511999999999997</v>
      </c>
      <c r="H380" s="142">
        <v>29.17</v>
      </c>
      <c r="I380" s="130">
        <v>26.68</v>
      </c>
      <c r="J380" s="142">
        <v>28.38</v>
      </c>
      <c r="K380" s="142" t="s">
        <v>45</v>
      </c>
      <c r="L380" s="142">
        <v>188.13</v>
      </c>
      <c r="M380" s="142">
        <v>200.11</v>
      </c>
      <c r="N380" s="142">
        <v>11.98</v>
      </c>
    </row>
    <row r="381" spans="1:14" ht="16.5" hidden="1" customHeight="1">
      <c r="A381" s="111" t="s">
        <v>1202</v>
      </c>
      <c r="B381" s="142" t="s">
        <v>524</v>
      </c>
      <c r="C381" s="143" t="s">
        <v>73</v>
      </c>
      <c r="D381" s="142" t="s">
        <v>525</v>
      </c>
      <c r="E381" s="142" t="s">
        <v>526</v>
      </c>
      <c r="F381" s="143" t="s">
        <v>516</v>
      </c>
      <c r="G381" s="142">
        <v>9.7199999999999995E-2</v>
      </c>
      <c r="H381" s="142">
        <v>29.17</v>
      </c>
      <c r="I381" s="130">
        <v>26.68</v>
      </c>
      <c r="J381" s="142">
        <v>26.68</v>
      </c>
      <c r="K381" s="142" t="s">
        <v>45</v>
      </c>
      <c r="L381" s="142">
        <v>2.59</v>
      </c>
      <c r="M381" s="142">
        <v>2.59</v>
      </c>
      <c r="N381" s="142">
        <v>0</v>
      </c>
    </row>
    <row r="382" spans="1:14" ht="16.5" hidden="1" customHeight="1">
      <c r="A382" s="111" t="s">
        <v>2064</v>
      </c>
      <c r="B382" s="142" t="s">
        <v>3918</v>
      </c>
      <c r="C382" s="143" t="s">
        <v>73</v>
      </c>
      <c r="D382" s="142" t="s">
        <v>525</v>
      </c>
      <c r="E382" s="142" t="s">
        <v>3919</v>
      </c>
      <c r="F382" s="143" t="s">
        <v>516</v>
      </c>
      <c r="G382" s="142">
        <v>0.28220000000000001</v>
      </c>
      <c r="H382" s="142">
        <v>33.61</v>
      </c>
      <c r="I382" s="130">
        <v>31.12</v>
      </c>
      <c r="J382" s="142">
        <v>32.869999999999997</v>
      </c>
      <c r="K382" s="142" t="s">
        <v>45</v>
      </c>
      <c r="L382" s="142">
        <v>8.7799999999999994</v>
      </c>
      <c r="M382" s="142">
        <v>9.2799999999999994</v>
      </c>
      <c r="N382" s="142">
        <v>0.5</v>
      </c>
    </row>
    <row r="383" spans="1:14" ht="16.5" hidden="1" customHeight="1">
      <c r="A383" s="111" t="s">
        <v>1203</v>
      </c>
      <c r="B383" s="142" t="s">
        <v>3918</v>
      </c>
      <c r="C383" s="143" t="s">
        <v>73</v>
      </c>
      <c r="D383" s="142" t="s">
        <v>525</v>
      </c>
      <c r="E383" s="142" t="s">
        <v>3919</v>
      </c>
      <c r="F383" s="143" t="s">
        <v>516</v>
      </c>
      <c r="G383" s="142">
        <v>111.9276</v>
      </c>
      <c r="H383" s="142">
        <v>33.61</v>
      </c>
      <c r="I383" s="130">
        <v>31.12</v>
      </c>
      <c r="J383" s="142">
        <v>32.82</v>
      </c>
      <c r="K383" s="142" t="s">
        <v>45</v>
      </c>
      <c r="L383" s="142">
        <v>3483.19</v>
      </c>
      <c r="M383" s="142">
        <v>3673.46</v>
      </c>
      <c r="N383" s="142">
        <v>190.27</v>
      </c>
    </row>
    <row r="384" spans="1:14" ht="16.5" hidden="1" customHeight="1">
      <c r="A384" s="111" t="s">
        <v>1204</v>
      </c>
      <c r="B384" s="142" t="s">
        <v>3918</v>
      </c>
      <c r="C384" s="143" t="s">
        <v>73</v>
      </c>
      <c r="D384" s="142" t="s">
        <v>525</v>
      </c>
      <c r="E384" s="142" t="s">
        <v>3919</v>
      </c>
      <c r="F384" s="143" t="s">
        <v>516</v>
      </c>
      <c r="G384" s="142">
        <v>28.72</v>
      </c>
      <c r="H384" s="142">
        <v>33.61</v>
      </c>
      <c r="I384" s="130">
        <v>31.12</v>
      </c>
      <c r="J384" s="142">
        <v>31.12</v>
      </c>
      <c r="K384" s="142" t="s">
        <v>45</v>
      </c>
      <c r="L384" s="142">
        <v>893.77</v>
      </c>
      <c r="M384" s="142">
        <v>893.77</v>
      </c>
      <c r="N384" s="142">
        <v>0</v>
      </c>
    </row>
    <row r="385" spans="1:14" ht="16.5" hidden="1" customHeight="1">
      <c r="A385" s="106" t="s">
        <v>1205</v>
      </c>
      <c r="B385" s="138" t="s">
        <v>3920</v>
      </c>
      <c r="C385" s="139" t="s">
        <v>73</v>
      </c>
      <c r="D385" s="138" t="s">
        <v>3921</v>
      </c>
      <c r="E385" s="138" t="s">
        <v>3922</v>
      </c>
      <c r="F385" s="139" t="s">
        <v>516</v>
      </c>
      <c r="G385" s="138">
        <v>5.1063999999999998</v>
      </c>
      <c r="H385" s="138">
        <v>1080.18</v>
      </c>
      <c r="I385" s="121">
        <v>1111.07</v>
      </c>
      <c r="J385" s="138">
        <v>1173.3900000000001</v>
      </c>
      <c r="K385" s="138" t="s">
        <v>45</v>
      </c>
      <c r="L385" s="138">
        <v>5673.57</v>
      </c>
      <c r="M385" s="138">
        <v>5991.8</v>
      </c>
      <c r="N385" s="138">
        <v>318.23</v>
      </c>
    </row>
    <row r="386" spans="1:14" ht="16.5" hidden="1" customHeight="1">
      <c r="A386" s="106" t="s">
        <v>1206</v>
      </c>
      <c r="B386" s="138" t="s">
        <v>3923</v>
      </c>
      <c r="C386" s="139" t="s">
        <v>73</v>
      </c>
      <c r="D386" s="138" t="s">
        <v>3924</v>
      </c>
      <c r="E386" s="138" t="s">
        <v>1640</v>
      </c>
      <c r="F386" s="139" t="s">
        <v>516</v>
      </c>
      <c r="G386" s="138">
        <v>1.8700000000000001E-2</v>
      </c>
      <c r="H386" s="138">
        <v>1388.54</v>
      </c>
      <c r="I386" s="121">
        <v>1409.36</v>
      </c>
      <c r="J386" s="138">
        <v>1451.35</v>
      </c>
      <c r="K386" s="138" t="s">
        <v>45</v>
      </c>
      <c r="L386" s="138">
        <v>26.36</v>
      </c>
      <c r="M386" s="138">
        <v>27.14</v>
      </c>
      <c r="N386" s="138">
        <v>0.78</v>
      </c>
    </row>
    <row r="387" spans="1:14" ht="16.5" hidden="1" customHeight="1">
      <c r="A387" s="111" t="s">
        <v>1207</v>
      </c>
      <c r="B387" s="142" t="s">
        <v>1633</v>
      </c>
      <c r="C387" s="143" t="s">
        <v>73</v>
      </c>
      <c r="D387" s="142" t="s">
        <v>529</v>
      </c>
      <c r="E387" s="142" t="s">
        <v>1634</v>
      </c>
      <c r="F387" s="143" t="s">
        <v>516</v>
      </c>
      <c r="G387" s="142">
        <v>0.26500000000000001</v>
      </c>
      <c r="H387" s="142">
        <v>919.66</v>
      </c>
      <c r="I387" s="121">
        <v>934.44</v>
      </c>
      <c r="J387" s="142">
        <v>964.27</v>
      </c>
      <c r="K387" s="142" t="s">
        <v>45</v>
      </c>
      <c r="L387" s="142">
        <v>247.63</v>
      </c>
      <c r="M387" s="142">
        <v>255.53</v>
      </c>
      <c r="N387" s="142">
        <v>7.9</v>
      </c>
    </row>
    <row r="388" spans="1:14" ht="16.5" hidden="1" customHeight="1">
      <c r="A388" s="111" t="s">
        <v>1208</v>
      </c>
      <c r="B388" s="142" t="s">
        <v>1633</v>
      </c>
      <c r="C388" s="143" t="s">
        <v>73</v>
      </c>
      <c r="D388" s="142" t="s">
        <v>529</v>
      </c>
      <c r="E388" s="142" t="s">
        <v>1634</v>
      </c>
      <c r="F388" s="143" t="s">
        <v>516</v>
      </c>
      <c r="G388" s="142">
        <v>8.4000000000000005E-2</v>
      </c>
      <c r="H388" s="142">
        <v>919.66</v>
      </c>
      <c r="I388" s="121">
        <v>936.72</v>
      </c>
      <c r="J388" s="142">
        <v>966.94</v>
      </c>
      <c r="K388" s="142" t="s">
        <v>45</v>
      </c>
      <c r="L388" s="142">
        <v>78.680000000000007</v>
      </c>
      <c r="M388" s="142">
        <v>81.22</v>
      </c>
      <c r="N388" s="142">
        <v>2.54</v>
      </c>
    </row>
    <row r="389" spans="1:14" ht="16.5" hidden="1" customHeight="1">
      <c r="A389" s="111" t="s">
        <v>1209</v>
      </c>
      <c r="B389" s="142" t="s">
        <v>1633</v>
      </c>
      <c r="C389" s="143" t="s">
        <v>73</v>
      </c>
      <c r="D389" s="142" t="s">
        <v>529</v>
      </c>
      <c r="E389" s="142" t="s">
        <v>1634</v>
      </c>
      <c r="F389" s="143" t="s">
        <v>516</v>
      </c>
      <c r="G389" s="142">
        <v>1.9750000000000001</v>
      </c>
      <c r="H389" s="142">
        <v>919.66</v>
      </c>
      <c r="I389" s="121">
        <v>934.44</v>
      </c>
      <c r="J389" s="142">
        <v>964.27</v>
      </c>
      <c r="K389" s="142" t="s">
        <v>45</v>
      </c>
      <c r="L389" s="142">
        <v>1845.52</v>
      </c>
      <c r="M389" s="142">
        <v>1904.43</v>
      </c>
      <c r="N389" s="142">
        <v>58.91</v>
      </c>
    </row>
    <row r="390" spans="1:14" ht="16.5" hidden="1" customHeight="1">
      <c r="A390" s="111" t="s">
        <v>1210</v>
      </c>
      <c r="B390" s="142" t="s">
        <v>1633</v>
      </c>
      <c r="C390" s="143" t="s">
        <v>73</v>
      </c>
      <c r="D390" s="142" t="s">
        <v>529</v>
      </c>
      <c r="E390" s="142" t="s">
        <v>1634</v>
      </c>
      <c r="F390" s="143" t="s">
        <v>516</v>
      </c>
      <c r="G390" s="142">
        <v>0.318</v>
      </c>
      <c r="H390" s="142">
        <v>919.66</v>
      </c>
      <c r="I390" s="121">
        <v>934.44</v>
      </c>
      <c r="J390" s="142">
        <v>964.27</v>
      </c>
      <c r="K390" s="142" t="s">
        <v>45</v>
      </c>
      <c r="L390" s="142">
        <v>297.14999999999998</v>
      </c>
      <c r="M390" s="142">
        <v>306.64</v>
      </c>
      <c r="N390" s="142">
        <v>9.49</v>
      </c>
    </row>
    <row r="391" spans="1:14" ht="16.5" hidden="1" customHeight="1">
      <c r="A391" s="111" t="s">
        <v>1211</v>
      </c>
      <c r="B391" s="142" t="s">
        <v>1633</v>
      </c>
      <c r="C391" s="143" t="s">
        <v>73</v>
      </c>
      <c r="D391" s="142" t="s">
        <v>529</v>
      </c>
      <c r="E391" s="142" t="s">
        <v>1634</v>
      </c>
      <c r="F391" s="143" t="s">
        <v>516</v>
      </c>
      <c r="G391" s="142">
        <v>1.7712000000000001</v>
      </c>
      <c r="H391" s="142">
        <v>919.66</v>
      </c>
      <c r="I391" s="121">
        <v>936.72</v>
      </c>
      <c r="J391" s="142">
        <v>936.72</v>
      </c>
      <c r="K391" s="142" t="s">
        <v>45</v>
      </c>
      <c r="L391" s="142">
        <v>1659.12</v>
      </c>
      <c r="M391" s="142">
        <v>1659.12</v>
      </c>
      <c r="N391" s="142">
        <v>0</v>
      </c>
    </row>
    <row r="392" spans="1:14" ht="16.5" hidden="1" customHeight="1">
      <c r="A392" s="111" t="s">
        <v>1212</v>
      </c>
      <c r="B392" s="142" t="s">
        <v>1633</v>
      </c>
      <c r="C392" s="143" t="s">
        <v>73</v>
      </c>
      <c r="D392" s="142" t="s">
        <v>529</v>
      </c>
      <c r="E392" s="142" t="s">
        <v>1634</v>
      </c>
      <c r="F392" s="143" t="s">
        <v>516</v>
      </c>
      <c r="G392" s="142">
        <v>1.4379999999999999</v>
      </c>
      <c r="H392" s="142">
        <v>919.66</v>
      </c>
      <c r="I392" s="121">
        <v>936.72</v>
      </c>
      <c r="J392" s="142">
        <v>966.94</v>
      </c>
      <c r="K392" s="142" t="s">
        <v>45</v>
      </c>
      <c r="L392" s="142">
        <v>1347</v>
      </c>
      <c r="M392" s="142">
        <v>1390.46</v>
      </c>
      <c r="N392" s="142">
        <v>43.46</v>
      </c>
    </row>
    <row r="393" spans="1:14" ht="16.5" hidden="1" customHeight="1">
      <c r="A393" s="106" t="s">
        <v>1213</v>
      </c>
      <c r="B393" s="138" t="s">
        <v>3925</v>
      </c>
      <c r="C393" s="139" t="s">
        <v>73</v>
      </c>
      <c r="D393" s="138" t="s">
        <v>529</v>
      </c>
      <c r="E393" s="138" t="s">
        <v>3926</v>
      </c>
      <c r="F393" s="139" t="s">
        <v>516</v>
      </c>
      <c r="G393" s="138">
        <v>0.42299999999999999</v>
      </c>
      <c r="H393" s="138">
        <v>1035.9000000000001</v>
      </c>
      <c r="I393" s="121">
        <v>1051.78</v>
      </c>
      <c r="J393" s="138">
        <v>1083.83</v>
      </c>
      <c r="K393" s="138" t="s">
        <v>45</v>
      </c>
      <c r="L393" s="138">
        <v>444.9</v>
      </c>
      <c r="M393" s="138">
        <v>458.46</v>
      </c>
      <c r="N393" s="138">
        <v>13.56</v>
      </c>
    </row>
    <row r="394" spans="1:14" ht="16.5" hidden="1" customHeight="1">
      <c r="A394" s="111" t="s">
        <v>1214</v>
      </c>
      <c r="B394" s="142" t="s">
        <v>1635</v>
      </c>
      <c r="C394" s="143" t="s">
        <v>73</v>
      </c>
      <c r="D394" s="142" t="s">
        <v>529</v>
      </c>
      <c r="E394" s="142" t="s">
        <v>1636</v>
      </c>
      <c r="F394" s="143" t="s">
        <v>516</v>
      </c>
      <c r="G394" s="142">
        <v>4.2233000000000001</v>
      </c>
      <c r="H394" s="142">
        <v>1156.6400000000001</v>
      </c>
      <c r="I394" s="121">
        <v>1178.1500000000001</v>
      </c>
      <c r="J394" s="142">
        <v>1178.1500000000001</v>
      </c>
      <c r="K394" s="142" t="s">
        <v>45</v>
      </c>
      <c r="L394" s="142">
        <v>4975.68</v>
      </c>
      <c r="M394" s="142">
        <v>4975.68</v>
      </c>
      <c r="N394" s="142">
        <v>0</v>
      </c>
    </row>
    <row r="395" spans="1:14" ht="16.5" hidden="1" customHeight="1">
      <c r="A395" s="111" t="s">
        <v>1215</v>
      </c>
      <c r="B395" s="142" t="s">
        <v>1635</v>
      </c>
      <c r="C395" s="143" t="s">
        <v>73</v>
      </c>
      <c r="D395" s="142" t="s">
        <v>529</v>
      </c>
      <c r="E395" s="142" t="s">
        <v>1636</v>
      </c>
      <c r="F395" s="143" t="s">
        <v>516</v>
      </c>
      <c r="G395" s="142">
        <v>0.5</v>
      </c>
      <c r="H395" s="142">
        <v>1156.6400000000001</v>
      </c>
      <c r="I395" s="121">
        <v>1178.1500000000001</v>
      </c>
      <c r="J395" s="142">
        <v>1216.26</v>
      </c>
      <c r="K395" s="142" t="s">
        <v>45</v>
      </c>
      <c r="L395" s="142">
        <v>589.08000000000004</v>
      </c>
      <c r="M395" s="142">
        <v>608.13</v>
      </c>
      <c r="N395" s="142">
        <v>19.05</v>
      </c>
    </row>
    <row r="396" spans="1:14" ht="16.5" hidden="1" customHeight="1">
      <c r="A396" s="106" t="s">
        <v>1216</v>
      </c>
      <c r="B396" s="138" t="s">
        <v>528</v>
      </c>
      <c r="C396" s="139" t="s">
        <v>73</v>
      </c>
      <c r="D396" s="138" t="s">
        <v>529</v>
      </c>
      <c r="E396" s="138" t="s">
        <v>530</v>
      </c>
      <c r="F396" s="139" t="s">
        <v>516</v>
      </c>
      <c r="G396" s="138">
        <v>18.971399999999999</v>
      </c>
      <c r="H396" s="138">
        <v>1859.52</v>
      </c>
      <c r="I396" s="121">
        <v>1884.75</v>
      </c>
      <c r="J396" s="138">
        <v>1935.65</v>
      </c>
      <c r="K396" s="138" t="s">
        <v>45</v>
      </c>
      <c r="L396" s="138">
        <v>35756.35</v>
      </c>
      <c r="M396" s="138">
        <v>36721.99</v>
      </c>
      <c r="N396" s="138">
        <v>965.64</v>
      </c>
    </row>
    <row r="397" spans="1:14" ht="16.5" hidden="1" customHeight="1">
      <c r="A397" s="106" t="s">
        <v>1217</v>
      </c>
      <c r="B397" s="138" t="s">
        <v>3927</v>
      </c>
      <c r="C397" s="139" t="s">
        <v>73</v>
      </c>
      <c r="D397" s="138" t="s">
        <v>1243</v>
      </c>
      <c r="E397" s="138" t="s">
        <v>3256</v>
      </c>
      <c r="F397" s="139" t="s">
        <v>516</v>
      </c>
      <c r="G397" s="138">
        <v>0.97199999999999998</v>
      </c>
      <c r="H397" s="138">
        <v>482.94</v>
      </c>
      <c r="I397" s="121">
        <v>511.47</v>
      </c>
      <c r="J397" s="138">
        <v>511.47</v>
      </c>
      <c r="K397" s="138" t="s">
        <v>45</v>
      </c>
      <c r="L397" s="138">
        <v>497.15</v>
      </c>
      <c r="M397" s="138">
        <v>497.15</v>
      </c>
      <c r="N397" s="138">
        <v>0</v>
      </c>
    </row>
    <row r="398" spans="1:14" ht="16.5" hidden="1" customHeight="1">
      <c r="A398" s="111" t="s">
        <v>1218</v>
      </c>
      <c r="B398" s="142" t="s">
        <v>3244</v>
      </c>
      <c r="C398" s="143" t="s">
        <v>73</v>
      </c>
      <c r="D398" s="142" t="s">
        <v>1243</v>
      </c>
      <c r="E398" s="142" t="s">
        <v>3245</v>
      </c>
      <c r="F398" s="143" t="s">
        <v>516</v>
      </c>
      <c r="G398" s="142">
        <v>0.1</v>
      </c>
      <c r="H398" s="142">
        <v>506.6</v>
      </c>
      <c r="I398" s="121">
        <v>534.63</v>
      </c>
      <c r="J398" s="142">
        <v>567.04</v>
      </c>
      <c r="K398" s="142" t="s">
        <v>45</v>
      </c>
      <c r="L398" s="142">
        <v>53.46</v>
      </c>
      <c r="M398" s="142">
        <v>56.7</v>
      </c>
      <c r="N398" s="142">
        <v>3.24</v>
      </c>
    </row>
    <row r="399" spans="1:14" ht="16.5" hidden="1" customHeight="1">
      <c r="A399" s="111" t="s">
        <v>1219</v>
      </c>
      <c r="B399" s="142" t="s">
        <v>3244</v>
      </c>
      <c r="C399" s="143" t="s">
        <v>73</v>
      </c>
      <c r="D399" s="142" t="s">
        <v>1243</v>
      </c>
      <c r="E399" s="142" t="s">
        <v>3245</v>
      </c>
      <c r="F399" s="143" t="s">
        <v>516</v>
      </c>
      <c r="G399" s="142">
        <v>1.8</v>
      </c>
      <c r="H399" s="142">
        <v>506.6</v>
      </c>
      <c r="I399" s="121">
        <v>537.17999999999995</v>
      </c>
      <c r="J399" s="142">
        <v>537.17999999999995</v>
      </c>
      <c r="K399" s="142" t="s">
        <v>45</v>
      </c>
      <c r="L399" s="142">
        <v>966.92</v>
      </c>
      <c r="M399" s="142">
        <v>966.92</v>
      </c>
      <c r="N399" s="142">
        <v>0</v>
      </c>
    </row>
    <row r="400" spans="1:14" ht="16.5" hidden="1" customHeight="1">
      <c r="A400" s="106" t="s">
        <v>1220</v>
      </c>
      <c r="B400" s="138" t="s">
        <v>1637</v>
      </c>
      <c r="C400" s="139" t="s">
        <v>73</v>
      </c>
      <c r="D400" s="138" t="s">
        <v>1243</v>
      </c>
      <c r="E400" s="138" t="s">
        <v>1638</v>
      </c>
      <c r="F400" s="139" t="s">
        <v>516</v>
      </c>
      <c r="G400" s="138">
        <v>0.2412</v>
      </c>
      <c r="H400" s="138">
        <v>530.55999999999995</v>
      </c>
      <c r="I400" s="121">
        <v>549.88</v>
      </c>
      <c r="J400" s="138">
        <v>549.88</v>
      </c>
      <c r="K400" s="138" t="s">
        <v>45</v>
      </c>
      <c r="L400" s="138">
        <v>132.63</v>
      </c>
      <c r="M400" s="138">
        <v>132.63</v>
      </c>
      <c r="N400" s="138">
        <v>0</v>
      </c>
    </row>
    <row r="401" spans="1:14" ht="16.5" hidden="1" customHeight="1">
      <c r="A401" s="106" t="s">
        <v>1221</v>
      </c>
      <c r="B401" s="138" t="s">
        <v>1242</v>
      </c>
      <c r="C401" s="139" t="s">
        <v>73</v>
      </c>
      <c r="D401" s="138" t="s">
        <v>1243</v>
      </c>
      <c r="E401" s="138" t="s">
        <v>1244</v>
      </c>
      <c r="F401" s="139" t="s">
        <v>516</v>
      </c>
      <c r="G401" s="138">
        <v>8.6049000000000007</v>
      </c>
      <c r="H401" s="138">
        <v>552.75</v>
      </c>
      <c r="I401" s="121">
        <v>570.03</v>
      </c>
      <c r="J401" s="138">
        <v>604.9</v>
      </c>
      <c r="K401" s="138" t="s">
        <v>45</v>
      </c>
      <c r="L401" s="138">
        <v>4905.05</v>
      </c>
      <c r="M401" s="138">
        <v>5205.1000000000004</v>
      </c>
      <c r="N401" s="138">
        <v>300.05</v>
      </c>
    </row>
    <row r="402" spans="1:14" ht="16.5" hidden="1" customHeight="1">
      <c r="A402" s="111" t="s">
        <v>1222</v>
      </c>
      <c r="B402" s="142" t="s">
        <v>1639</v>
      </c>
      <c r="C402" s="143" t="s">
        <v>73</v>
      </c>
      <c r="D402" s="142" t="s">
        <v>1243</v>
      </c>
      <c r="E402" s="142" t="s">
        <v>1640</v>
      </c>
      <c r="F402" s="143" t="s">
        <v>516</v>
      </c>
      <c r="G402" s="142">
        <v>8.7999999999999995E-2</v>
      </c>
      <c r="H402" s="142">
        <v>631.63</v>
      </c>
      <c r="I402" s="121">
        <v>652.91999999999996</v>
      </c>
      <c r="J402" s="142">
        <v>690.65</v>
      </c>
      <c r="K402" s="142" t="s">
        <v>45</v>
      </c>
      <c r="L402" s="142">
        <v>57.46</v>
      </c>
      <c r="M402" s="142">
        <v>60.78</v>
      </c>
      <c r="N402" s="142">
        <v>3.32</v>
      </c>
    </row>
    <row r="403" spans="1:14" ht="16.5" hidden="1" customHeight="1">
      <c r="A403" s="111" t="s">
        <v>1224</v>
      </c>
      <c r="B403" s="142" t="s">
        <v>1639</v>
      </c>
      <c r="C403" s="143" t="s">
        <v>73</v>
      </c>
      <c r="D403" s="142" t="s">
        <v>1243</v>
      </c>
      <c r="E403" s="142" t="s">
        <v>1640</v>
      </c>
      <c r="F403" s="143" t="s">
        <v>516</v>
      </c>
      <c r="G403" s="142">
        <v>2.012</v>
      </c>
      <c r="H403" s="142">
        <v>631.63</v>
      </c>
      <c r="I403" s="121">
        <v>652.91999999999996</v>
      </c>
      <c r="J403" s="142">
        <v>689.58</v>
      </c>
      <c r="K403" s="142" t="s">
        <v>45</v>
      </c>
      <c r="L403" s="142">
        <v>1313.68</v>
      </c>
      <c r="M403" s="142">
        <v>1387.43</v>
      </c>
      <c r="N403" s="142">
        <v>73.75</v>
      </c>
    </row>
    <row r="404" spans="1:14" ht="16.5" hidden="1" customHeight="1">
      <c r="A404" s="111" t="s">
        <v>1225</v>
      </c>
      <c r="B404" s="142" t="s">
        <v>532</v>
      </c>
      <c r="C404" s="143" t="s">
        <v>73</v>
      </c>
      <c r="D404" s="142" t="s">
        <v>533</v>
      </c>
      <c r="E404" s="142" t="s">
        <v>534</v>
      </c>
      <c r="F404" s="143" t="s">
        <v>516</v>
      </c>
      <c r="G404" s="142">
        <v>12.8588</v>
      </c>
      <c r="H404" s="142">
        <v>1216.6199999999999</v>
      </c>
      <c r="I404" s="121">
        <v>1248.3800000000001</v>
      </c>
      <c r="J404" s="142">
        <v>1303.06</v>
      </c>
      <c r="K404" s="142" t="s">
        <v>45</v>
      </c>
      <c r="L404" s="142">
        <v>16052.67</v>
      </c>
      <c r="M404" s="142">
        <v>16755.79</v>
      </c>
      <c r="N404" s="142">
        <v>703.12</v>
      </c>
    </row>
    <row r="405" spans="1:14" ht="16.5" hidden="1" customHeight="1">
      <c r="A405" s="111" t="s">
        <v>1226</v>
      </c>
      <c r="B405" s="142" t="s">
        <v>532</v>
      </c>
      <c r="C405" s="143" t="s">
        <v>73</v>
      </c>
      <c r="D405" s="142" t="s">
        <v>533</v>
      </c>
      <c r="E405" s="142" t="s">
        <v>534</v>
      </c>
      <c r="F405" s="143" t="s">
        <v>516</v>
      </c>
      <c r="G405" s="142">
        <v>2.2107999999999999</v>
      </c>
      <c r="H405" s="142">
        <v>1216.6199999999999</v>
      </c>
      <c r="I405" s="121">
        <v>1248.3800000000001</v>
      </c>
      <c r="J405" s="142">
        <v>1304.6500000000001</v>
      </c>
      <c r="K405" s="142" t="s">
        <v>45</v>
      </c>
      <c r="L405" s="142">
        <v>2759.92</v>
      </c>
      <c r="M405" s="142">
        <v>2884.32</v>
      </c>
      <c r="N405" s="142">
        <v>124.4</v>
      </c>
    </row>
    <row r="406" spans="1:14" ht="16.5" hidden="1" customHeight="1">
      <c r="A406" s="111" t="s">
        <v>1227</v>
      </c>
      <c r="B406" s="142" t="s">
        <v>3928</v>
      </c>
      <c r="C406" s="143" t="s">
        <v>73</v>
      </c>
      <c r="D406" s="142" t="s">
        <v>3929</v>
      </c>
      <c r="E406" s="142" t="s">
        <v>3930</v>
      </c>
      <c r="F406" s="143" t="s">
        <v>516</v>
      </c>
      <c r="G406" s="142">
        <v>3.9820000000000002</v>
      </c>
      <c r="H406" s="142">
        <v>301.04000000000002</v>
      </c>
      <c r="I406" s="121">
        <v>304.66000000000003</v>
      </c>
      <c r="J406" s="142">
        <v>310.89</v>
      </c>
      <c r="K406" s="142" t="s">
        <v>45</v>
      </c>
      <c r="L406" s="142">
        <v>1213.1600000000001</v>
      </c>
      <c r="M406" s="142">
        <v>1237.96</v>
      </c>
      <c r="N406" s="142">
        <v>24.8</v>
      </c>
    </row>
    <row r="407" spans="1:14" ht="16.5" hidden="1" customHeight="1">
      <c r="A407" s="111" t="s">
        <v>1228</v>
      </c>
      <c r="B407" s="142" t="s">
        <v>3928</v>
      </c>
      <c r="C407" s="143" t="s">
        <v>73</v>
      </c>
      <c r="D407" s="142" t="s">
        <v>3929</v>
      </c>
      <c r="E407" s="142" t="s">
        <v>3930</v>
      </c>
      <c r="F407" s="143" t="s">
        <v>516</v>
      </c>
      <c r="G407" s="142">
        <v>25.764199999999999</v>
      </c>
      <c r="H407" s="142">
        <v>301.04000000000002</v>
      </c>
      <c r="I407" s="121">
        <v>304.66000000000003</v>
      </c>
      <c r="J407" s="142">
        <v>304.66000000000003</v>
      </c>
      <c r="K407" s="142" t="s">
        <v>45</v>
      </c>
      <c r="L407" s="142">
        <v>7849.32</v>
      </c>
      <c r="M407" s="142">
        <v>7849.32</v>
      </c>
      <c r="N407" s="142">
        <v>0</v>
      </c>
    </row>
    <row r="408" spans="1:14" ht="16.5" hidden="1" customHeight="1">
      <c r="A408" s="106" t="s">
        <v>1229</v>
      </c>
      <c r="B408" s="138" t="s">
        <v>3931</v>
      </c>
      <c r="C408" s="139" t="s">
        <v>73</v>
      </c>
      <c r="D408" s="138" t="s">
        <v>538</v>
      </c>
      <c r="E408" s="138" t="s">
        <v>3932</v>
      </c>
      <c r="F408" s="139" t="s">
        <v>516</v>
      </c>
      <c r="G408" s="138">
        <v>3.0038999999999998</v>
      </c>
      <c r="H408" s="138">
        <v>580.78</v>
      </c>
      <c r="I408" s="121">
        <v>614.01</v>
      </c>
      <c r="J408" s="138">
        <v>652.44000000000005</v>
      </c>
      <c r="K408" s="138" t="s">
        <v>45</v>
      </c>
      <c r="L408" s="138">
        <v>1844.42</v>
      </c>
      <c r="M408" s="138">
        <v>1959.86</v>
      </c>
      <c r="N408" s="138">
        <v>115.44</v>
      </c>
    </row>
    <row r="409" spans="1:14" ht="16.5" hidden="1" customHeight="1">
      <c r="A409" s="106" t="s">
        <v>1230</v>
      </c>
      <c r="B409" s="138" t="s">
        <v>537</v>
      </c>
      <c r="C409" s="139" t="s">
        <v>73</v>
      </c>
      <c r="D409" s="138" t="s">
        <v>538</v>
      </c>
      <c r="E409" s="138" t="s">
        <v>539</v>
      </c>
      <c r="F409" s="139" t="s">
        <v>516</v>
      </c>
      <c r="G409" s="138">
        <v>3.4982000000000002</v>
      </c>
      <c r="H409" s="138">
        <v>715.97</v>
      </c>
      <c r="I409" s="121">
        <v>743.53</v>
      </c>
      <c r="J409" s="138">
        <v>799.13</v>
      </c>
      <c r="K409" s="138" t="s">
        <v>45</v>
      </c>
      <c r="L409" s="138">
        <v>2601.02</v>
      </c>
      <c r="M409" s="138">
        <v>2795.52</v>
      </c>
      <c r="N409" s="138">
        <v>194.5</v>
      </c>
    </row>
    <row r="410" spans="1:14" ht="16.5" hidden="1" customHeight="1">
      <c r="A410" s="106" t="s">
        <v>1231</v>
      </c>
      <c r="B410" s="138" t="s">
        <v>537</v>
      </c>
      <c r="C410" s="139" t="s">
        <v>73</v>
      </c>
      <c r="D410" s="138" t="s">
        <v>538</v>
      </c>
      <c r="E410" s="138" t="s">
        <v>539</v>
      </c>
      <c r="F410" s="139" t="s">
        <v>516</v>
      </c>
      <c r="G410" s="138">
        <v>2.9146999999999998</v>
      </c>
      <c r="H410" s="138">
        <v>715.97</v>
      </c>
      <c r="I410" s="121">
        <v>743.53</v>
      </c>
      <c r="J410" s="138">
        <v>799.13</v>
      </c>
      <c r="K410" s="138" t="s">
        <v>45</v>
      </c>
      <c r="L410" s="138">
        <v>2167.17</v>
      </c>
      <c r="M410" s="138">
        <v>2329.2199999999998</v>
      </c>
      <c r="N410" s="138">
        <v>162.05000000000001</v>
      </c>
    </row>
    <row r="411" spans="1:14" ht="16.5" hidden="1" customHeight="1">
      <c r="A411" s="106" t="s">
        <v>1232</v>
      </c>
      <c r="B411" s="138" t="s">
        <v>537</v>
      </c>
      <c r="C411" s="139" t="s">
        <v>73</v>
      </c>
      <c r="D411" s="138" t="s">
        <v>538</v>
      </c>
      <c r="E411" s="138" t="s">
        <v>539</v>
      </c>
      <c r="F411" s="139" t="s">
        <v>516</v>
      </c>
      <c r="G411" s="138">
        <v>2.8199999999999999E-2</v>
      </c>
      <c r="H411" s="138">
        <v>715.97</v>
      </c>
      <c r="I411" s="121">
        <v>743.53</v>
      </c>
      <c r="J411" s="138">
        <v>799.13</v>
      </c>
      <c r="K411" s="138" t="s">
        <v>45</v>
      </c>
      <c r="L411" s="138">
        <v>20.97</v>
      </c>
      <c r="M411" s="138">
        <v>22.54</v>
      </c>
      <c r="N411" s="138">
        <v>1.57</v>
      </c>
    </row>
    <row r="412" spans="1:14" ht="16.5" hidden="1" customHeight="1">
      <c r="A412" s="106" t="s">
        <v>2106</v>
      </c>
      <c r="B412" s="138" t="s">
        <v>3933</v>
      </c>
      <c r="C412" s="139" t="s">
        <v>73</v>
      </c>
      <c r="D412" s="138" t="s">
        <v>3264</v>
      </c>
      <c r="E412" s="138" t="s">
        <v>543</v>
      </c>
      <c r="F412" s="139" t="s">
        <v>516</v>
      </c>
      <c r="G412" s="138">
        <v>0.60529999999999995</v>
      </c>
      <c r="H412" s="138">
        <v>288.48</v>
      </c>
      <c r="I412" s="130">
        <v>283.44</v>
      </c>
      <c r="J412" s="138">
        <v>283.44</v>
      </c>
      <c r="K412" s="138" t="s">
        <v>45</v>
      </c>
      <c r="L412" s="138">
        <v>171.57</v>
      </c>
      <c r="M412" s="138">
        <v>171.57</v>
      </c>
      <c r="N412" s="138">
        <v>0</v>
      </c>
    </row>
    <row r="413" spans="1:14" ht="16.5" hidden="1" customHeight="1">
      <c r="A413" s="106" t="s">
        <v>2109</v>
      </c>
      <c r="B413" s="138" t="s">
        <v>3934</v>
      </c>
      <c r="C413" s="139" t="s">
        <v>73</v>
      </c>
      <c r="D413" s="138" t="s">
        <v>3935</v>
      </c>
      <c r="E413" s="138" t="s">
        <v>3936</v>
      </c>
      <c r="F413" s="139" t="s">
        <v>516</v>
      </c>
      <c r="G413" s="138">
        <v>0.24</v>
      </c>
      <c r="H413" s="138">
        <v>766.6</v>
      </c>
      <c r="I413" s="121">
        <v>783.47</v>
      </c>
      <c r="J413" s="138">
        <v>783.47</v>
      </c>
      <c r="K413" s="138" t="s">
        <v>45</v>
      </c>
      <c r="L413" s="138">
        <v>188.03</v>
      </c>
      <c r="M413" s="138">
        <v>188.03</v>
      </c>
      <c r="N413" s="138">
        <v>0</v>
      </c>
    </row>
    <row r="414" spans="1:14" ht="16.5" hidden="1" customHeight="1">
      <c r="A414" s="106" t="s">
        <v>2112</v>
      </c>
      <c r="B414" s="138" t="s">
        <v>3937</v>
      </c>
      <c r="C414" s="139" t="s">
        <v>73</v>
      </c>
      <c r="D414" s="138" t="s">
        <v>3935</v>
      </c>
      <c r="E414" s="138" t="s">
        <v>3938</v>
      </c>
      <c r="F414" s="139" t="s">
        <v>516</v>
      </c>
      <c r="G414" s="138">
        <v>0.1</v>
      </c>
      <c r="H414" s="138">
        <v>976.96</v>
      </c>
      <c r="I414" s="121">
        <v>1002.05</v>
      </c>
      <c r="J414" s="138">
        <v>1052.67</v>
      </c>
      <c r="K414" s="138" t="s">
        <v>45</v>
      </c>
      <c r="L414" s="138">
        <v>100.21</v>
      </c>
      <c r="M414" s="138">
        <v>105.27</v>
      </c>
      <c r="N414" s="138">
        <v>5.0599999999999996</v>
      </c>
    </row>
    <row r="415" spans="1:14" ht="16.5" hidden="1" customHeight="1">
      <c r="A415" s="106" t="s">
        <v>2115</v>
      </c>
      <c r="B415" s="138" t="s">
        <v>3939</v>
      </c>
      <c r="C415" s="139" t="s">
        <v>73</v>
      </c>
      <c r="D415" s="138" t="s">
        <v>3935</v>
      </c>
      <c r="E415" s="138" t="s">
        <v>3940</v>
      </c>
      <c r="F415" s="139" t="s">
        <v>516</v>
      </c>
      <c r="G415" s="138">
        <v>1.6</v>
      </c>
      <c r="H415" s="138">
        <v>1113.1500000000001</v>
      </c>
      <c r="I415" s="121">
        <v>1149.4100000000001</v>
      </c>
      <c r="J415" s="138">
        <v>1149.4100000000001</v>
      </c>
      <c r="K415" s="138" t="s">
        <v>45</v>
      </c>
      <c r="L415" s="138">
        <v>1839.06</v>
      </c>
      <c r="M415" s="138">
        <v>1839.06</v>
      </c>
      <c r="N415" s="138">
        <v>0</v>
      </c>
    </row>
    <row r="416" spans="1:14" ht="16.5" hidden="1" customHeight="1">
      <c r="A416" s="106" t="s">
        <v>1233</v>
      </c>
      <c r="B416" s="138" t="s">
        <v>3941</v>
      </c>
      <c r="C416" s="139" t="s">
        <v>73</v>
      </c>
      <c r="D416" s="138" t="s">
        <v>561</v>
      </c>
      <c r="E416" s="138" t="s">
        <v>562</v>
      </c>
      <c r="F416" s="139" t="s">
        <v>516</v>
      </c>
      <c r="G416" s="138">
        <v>0.81630000000000003</v>
      </c>
      <c r="H416" s="138">
        <v>69.91</v>
      </c>
      <c r="I416" s="121">
        <v>248.74</v>
      </c>
      <c r="J416" s="138">
        <v>249.64</v>
      </c>
      <c r="K416" s="138" t="s">
        <v>45</v>
      </c>
      <c r="L416" s="138">
        <v>203.05</v>
      </c>
      <c r="M416" s="138">
        <v>203.78</v>
      </c>
      <c r="N416" s="138">
        <v>0.73</v>
      </c>
    </row>
    <row r="417" spans="1:14" ht="16.5" hidden="1" customHeight="1">
      <c r="A417" s="111" t="s">
        <v>1234</v>
      </c>
      <c r="B417" s="142" t="s">
        <v>545</v>
      </c>
      <c r="C417" s="143" t="s">
        <v>73</v>
      </c>
      <c r="D417" s="142" t="s">
        <v>546</v>
      </c>
      <c r="E417" s="142" t="s">
        <v>547</v>
      </c>
      <c r="F417" s="143" t="s">
        <v>516</v>
      </c>
      <c r="G417" s="142">
        <v>35.936</v>
      </c>
      <c r="H417" s="142">
        <v>10.49</v>
      </c>
      <c r="I417" s="130">
        <v>9.89</v>
      </c>
      <c r="J417" s="142">
        <v>10.31</v>
      </c>
      <c r="K417" s="142" t="s">
        <v>45</v>
      </c>
      <c r="L417" s="142">
        <v>355.41</v>
      </c>
      <c r="M417" s="142">
        <v>370.5</v>
      </c>
      <c r="N417" s="142">
        <v>15.09</v>
      </c>
    </row>
    <row r="418" spans="1:14" ht="16.5" hidden="1" customHeight="1">
      <c r="A418" s="111" t="s">
        <v>1235</v>
      </c>
      <c r="B418" s="142" t="s">
        <v>545</v>
      </c>
      <c r="C418" s="143" t="s">
        <v>73</v>
      </c>
      <c r="D418" s="142" t="s">
        <v>546</v>
      </c>
      <c r="E418" s="142" t="s">
        <v>547</v>
      </c>
      <c r="F418" s="143" t="s">
        <v>516</v>
      </c>
      <c r="G418" s="142">
        <v>17.984100000000002</v>
      </c>
      <c r="H418" s="142">
        <v>10.49</v>
      </c>
      <c r="I418" s="130">
        <v>9.89</v>
      </c>
      <c r="J418" s="142">
        <v>9.89</v>
      </c>
      <c r="K418" s="142" t="s">
        <v>45</v>
      </c>
      <c r="L418" s="142">
        <v>177.86</v>
      </c>
      <c r="M418" s="142">
        <v>177.86</v>
      </c>
      <c r="N418" s="142">
        <v>0</v>
      </c>
    </row>
    <row r="419" spans="1:14" ht="16.5" hidden="1" customHeight="1">
      <c r="A419" s="111" t="s">
        <v>1236</v>
      </c>
      <c r="B419" s="142" t="s">
        <v>550</v>
      </c>
      <c r="C419" s="143" t="s">
        <v>73</v>
      </c>
      <c r="D419" s="142" t="s">
        <v>546</v>
      </c>
      <c r="E419" s="142" t="s">
        <v>551</v>
      </c>
      <c r="F419" s="143" t="s">
        <v>516</v>
      </c>
      <c r="G419" s="142">
        <v>156.9529</v>
      </c>
      <c r="H419" s="142">
        <v>11.72</v>
      </c>
      <c r="I419" s="130">
        <v>11.12</v>
      </c>
      <c r="J419" s="142">
        <v>11.54</v>
      </c>
      <c r="K419" s="142" t="s">
        <v>45</v>
      </c>
      <c r="L419" s="142">
        <v>1745.32</v>
      </c>
      <c r="M419" s="142">
        <v>1811.24</v>
      </c>
      <c r="N419" s="142">
        <v>65.92</v>
      </c>
    </row>
    <row r="420" spans="1:14" ht="16.5" hidden="1" customHeight="1">
      <c r="A420" s="111" t="s">
        <v>1237</v>
      </c>
      <c r="B420" s="142" t="s">
        <v>550</v>
      </c>
      <c r="C420" s="143" t="s">
        <v>73</v>
      </c>
      <c r="D420" s="142" t="s">
        <v>546</v>
      </c>
      <c r="E420" s="142" t="s">
        <v>551</v>
      </c>
      <c r="F420" s="143" t="s">
        <v>516</v>
      </c>
      <c r="G420" s="142">
        <v>1.054</v>
      </c>
      <c r="H420" s="142">
        <v>11.72</v>
      </c>
      <c r="I420" s="130">
        <v>11.12</v>
      </c>
      <c r="J420" s="142">
        <v>11.53</v>
      </c>
      <c r="K420" s="142" t="s">
        <v>45</v>
      </c>
      <c r="L420" s="142">
        <v>11.72</v>
      </c>
      <c r="M420" s="142">
        <v>12.15</v>
      </c>
      <c r="N420" s="142">
        <v>0.43</v>
      </c>
    </row>
    <row r="421" spans="1:14" ht="16.5" hidden="1" customHeight="1">
      <c r="A421" s="111" t="s">
        <v>1238</v>
      </c>
      <c r="B421" s="142" t="s">
        <v>550</v>
      </c>
      <c r="C421" s="143" t="s">
        <v>73</v>
      </c>
      <c r="D421" s="142" t="s">
        <v>546</v>
      </c>
      <c r="E421" s="142" t="s">
        <v>551</v>
      </c>
      <c r="F421" s="143" t="s">
        <v>516</v>
      </c>
      <c r="G421" s="142">
        <v>9.1485000000000003</v>
      </c>
      <c r="H421" s="142">
        <v>11.72</v>
      </c>
      <c r="I421" s="130">
        <v>11.12</v>
      </c>
      <c r="J421" s="142">
        <v>11.12</v>
      </c>
      <c r="K421" s="142" t="s">
        <v>45</v>
      </c>
      <c r="L421" s="142">
        <v>101.73</v>
      </c>
      <c r="M421" s="142">
        <v>101.73</v>
      </c>
      <c r="N421" s="142">
        <v>0</v>
      </c>
    </row>
    <row r="422" spans="1:14" ht="16.5" hidden="1" customHeight="1">
      <c r="A422" s="111" t="s">
        <v>1239</v>
      </c>
      <c r="B422" s="142" t="s">
        <v>564</v>
      </c>
      <c r="C422" s="143" t="s">
        <v>73</v>
      </c>
      <c r="D422" s="142" t="s">
        <v>561</v>
      </c>
      <c r="E422" s="142" t="s">
        <v>565</v>
      </c>
      <c r="F422" s="143" t="s">
        <v>516</v>
      </c>
      <c r="G422" s="142">
        <v>6.3624999999999998</v>
      </c>
      <c r="H422" s="142">
        <v>260.41000000000003</v>
      </c>
      <c r="I422" s="130">
        <v>258.14</v>
      </c>
      <c r="J422" s="142">
        <v>259.73</v>
      </c>
      <c r="K422" s="142" t="s">
        <v>45</v>
      </c>
      <c r="L422" s="142">
        <v>1642.42</v>
      </c>
      <c r="M422" s="142">
        <v>1652.53</v>
      </c>
      <c r="N422" s="142">
        <v>10.11</v>
      </c>
    </row>
    <row r="423" spans="1:14" ht="16.5" hidden="1" customHeight="1">
      <c r="A423" s="111" t="s">
        <v>1240</v>
      </c>
      <c r="B423" s="142" t="s">
        <v>564</v>
      </c>
      <c r="C423" s="143" t="s">
        <v>73</v>
      </c>
      <c r="D423" s="142" t="s">
        <v>561</v>
      </c>
      <c r="E423" s="142" t="s">
        <v>565</v>
      </c>
      <c r="F423" s="143" t="s">
        <v>516</v>
      </c>
      <c r="G423" s="142">
        <v>0.06</v>
      </c>
      <c r="H423" s="142">
        <v>260.41000000000003</v>
      </c>
      <c r="I423" s="130">
        <v>258.14</v>
      </c>
      <c r="J423" s="142">
        <v>259.73</v>
      </c>
      <c r="K423" s="142" t="s">
        <v>45</v>
      </c>
      <c r="L423" s="142">
        <v>15.49</v>
      </c>
      <c r="M423" s="142">
        <v>15.58</v>
      </c>
      <c r="N423" s="142">
        <v>0.09</v>
      </c>
    </row>
    <row r="424" spans="1:14" ht="16.5" hidden="1" customHeight="1">
      <c r="A424" s="106" t="s">
        <v>1241</v>
      </c>
      <c r="B424" s="138" t="s">
        <v>3942</v>
      </c>
      <c r="C424" s="139" t="s">
        <v>73</v>
      </c>
      <c r="D424" s="138" t="s">
        <v>572</v>
      </c>
      <c r="E424" s="138" t="s">
        <v>3943</v>
      </c>
      <c r="F424" s="139" t="s">
        <v>516</v>
      </c>
      <c r="G424" s="138">
        <v>9.1200000000000003E-2</v>
      </c>
      <c r="H424" s="138">
        <v>45.7</v>
      </c>
      <c r="I424" s="130">
        <v>43.92</v>
      </c>
      <c r="J424" s="138">
        <v>45.17</v>
      </c>
      <c r="K424" s="138" t="s">
        <v>45</v>
      </c>
      <c r="L424" s="138">
        <v>4.01</v>
      </c>
      <c r="M424" s="138">
        <v>4.12</v>
      </c>
      <c r="N424" s="138">
        <v>0.11</v>
      </c>
    </row>
    <row r="425" spans="1:14" ht="16.5" hidden="1" customHeight="1">
      <c r="A425" s="106" t="s">
        <v>1245</v>
      </c>
      <c r="B425" s="138" t="s">
        <v>571</v>
      </c>
      <c r="C425" s="139" t="s">
        <v>73</v>
      </c>
      <c r="D425" s="138" t="s">
        <v>572</v>
      </c>
      <c r="E425" s="138" t="s">
        <v>573</v>
      </c>
      <c r="F425" s="139" t="s">
        <v>516</v>
      </c>
      <c r="G425" s="138">
        <v>2.8506999999999998</v>
      </c>
      <c r="H425" s="138">
        <v>54.68</v>
      </c>
      <c r="I425" s="130">
        <v>52.76</v>
      </c>
      <c r="J425" s="138">
        <v>54.1</v>
      </c>
      <c r="K425" s="138" t="s">
        <v>45</v>
      </c>
      <c r="L425" s="138">
        <v>150.4</v>
      </c>
      <c r="M425" s="138">
        <v>154.22</v>
      </c>
      <c r="N425" s="138">
        <v>3.82</v>
      </c>
    </row>
    <row r="426" spans="1:14" ht="16.5" hidden="1" customHeight="1">
      <c r="A426" s="106" t="s">
        <v>1246</v>
      </c>
      <c r="B426" s="138" t="s">
        <v>3944</v>
      </c>
      <c r="C426" s="139" t="s">
        <v>73</v>
      </c>
      <c r="D426" s="138" t="s">
        <v>514</v>
      </c>
      <c r="E426" s="138" t="s">
        <v>515</v>
      </c>
      <c r="F426" s="139" t="s">
        <v>516</v>
      </c>
      <c r="G426" s="138">
        <v>0.12790000000000001</v>
      </c>
      <c r="H426" s="138">
        <v>563.65</v>
      </c>
      <c r="I426" s="121">
        <v>990.75</v>
      </c>
      <c r="J426" s="138">
        <v>1048.1500000000001</v>
      </c>
      <c r="K426" s="138" t="s">
        <v>45</v>
      </c>
      <c r="L426" s="138">
        <v>126.72</v>
      </c>
      <c r="M426" s="138">
        <v>134.06</v>
      </c>
      <c r="N426" s="138">
        <v>7.34</v>
      </c>
    </row>
    <row r="427" spans="1:14" ht="16.5" hidden="1" customHeight="1">
      <c r="A427" s="111" t="s">
        <v>1247</v>
      </c>
      <c r="B427" s="142" t="s">
        <v>575</v>
      </c>
      <c r="C427" s="143" t="s">
        <v>73</v>
      </c>
      <c r="D427" s="142" t="s">
        <v>576</v>
      </c>
      <c r="E427" s="142" t="s">
        <v>573</v>
      </c>
      <c r="F427" s="143" t="s">
        <v>516</v>
      </c>
      <c r="G427" s="142">
        <v>1.6505000000000001</v>
      </c>
      <c r="H427" s="142">
        <v>48.31</v>
      </c>
      <c r="I427" s="130">
        <v>43.49</v>
      </c>
      <c r="J427" s="142">
        <v>46.86</v>
      </c>
      <c r="K427" s="142" t="s">
        <v>45</v>
      </c>
      <c r="L427" s="142">
        <v>71.78</v>
      </c>
      <c r="M427" s="142">
        <v>77.34</v>
      </c>
      <c r="N427" s="142">
        <v>5.56</v>
      </c>
    </row>
    <row r="428" spans="1:14" ht="16.5" hidden="1" customHeight="1">
      <c r="A428" s="111" t="s">
        <v>1248</v>
      </c>
      <c r="B428" s="142" t="s">
        <v>575</v>
      </c>
      <c r="C428" s="143" t="s">
        <v>73</v>
      </c>
      <c r="D428" s="142" t="s">
        <v>576</v>
      </c>
      <c r="E428" s="142" t="s">
        <v>573</v>
      </c>
      <c r="F428" s="143" t="s">
        <v>516</v>
      </c>
      <c r="G428" s="142">
        <v>0.30249999999999999</v>
      </c>
      <c r="H428" s="142">
        <v>48.31</v>
      </c>
      <c r="I428" s="130">
        <v>43.49</v>
      </c>
      <c r="J428" s="142">
        <v>43.49</v>
      </c>
      <c r="K428" s="142" t="s">
        <v>45</v>
      </c>
      <c r="L428" s="142">
        <v>13.16</v>
      </c>
      <c r="M428" s="142">
        <v>13.16</v>
      </c>
      <c r="N428" s="142">
        <v>0</v>
      </c>
    </row>
    <row r="429" spans="1:14" ht="16.5" hidden="1" customHeight="1">
      <c r="A429" s="111" t="s">
        <v>1249</v>
      </c>
      <c r="B429" s="142" t="s">
        <v>578</v>
      </c>
      <c r="C429" s="143" t="s">
        <v>73</v>
      </c>
      <c r="D429" s="142" t="s">
        <v>579</v>
      </c>
      <c r="E429" s="142" t="s">
        <v>573</v>
      </c>
      <c r="F429" s="143" t="s">
        <v>516</v>
      </c>
      <c r="G429" s="142">
        <v>6.9295</v>
      </c>
      <c r="H429" s="142">
        <v>30.06</v>
      </c>
      <c r="I429" s="130">
        <v>28.14</v>
      </c>
      <c r="J429" s="142">
        <v>29.48</v>
      </c>
      <c r="K429" s="142" t="s">
        <v>45</v>
      </c>
      <c r="L429" s="142">
        <v>195</v>
      </c>
      <c r="M429" s="142">
        <v>204.28</v>
      </c>
      <c r="N429" s="142">
        <v>9.2799999999999994</v>
      </c>
    </row>
    <row r="430" spans="1:14" ht="16.5" hidden="1" customHeight="1">
      <c r="A430" s="111" t="s">
        <v>1250</v>
      </c>
      <c r="B430" s="142" t="s">
        <v>578</v>
      </c>
      <c r="C430" s="143" t="s">
        <v>73</v>
      </c>
      <c r="D430" s="142" t="s">
        <v>579</v>
      </c>
      <c r="E430" s="142" t="s">
        <v>573</v>
      </c>
      <c r="F430" s="143" t="s">
        <v>516</v>
      </c>
      <c r="G430" s="142">
        <v>0.76380000000000003</v>
      </c>
      <c r="H430" s="142">
        <v>30.06</v>
      </c>
      <c r="I430" s="130">
        <v>28.14</v>
      </c>
      <c r="J430" s="142">
        <v>28.14</v>
      </c>
      <c r="K430" s="142" t="s">
        <v>45</v>
      </c>
      <c r="L430" s="142">
        <v>21.49</v>
      </c>
      <c r="M430" s="142">
        <v>21.49</v>
      </c>
      <c r="N430" s="142">
        <v>0</v>
      </c>
    </row>
    <row r="431" spans="1:14" ht="16.5" hidden="1" customHeight="1">
      <c r="A431" s="111" t="s">
        <v>1251</v>
      </c>
      <c r="B431" s="142" t="s">
        <v>1268</v>
      </c>
      <c r="C431" s="143" t="s">
        <v>73</v>
      </c>
      <c r="D431" s="142" t="s">
        <v>1269</v>
      </c>
      <c r="E431" s="142" t="s">
        <v>1270</v>
      </c>
      <c r="F431" s="143" t="s">
        <v>516</v>
      </c>
      <c r="G431" s="142">
        <v>13.4781</v>
      </c>
      <c r="H431" s="142">
        <v>28.17</v>
      </c>
      <c r="I431" s="130">
        <v>24.57</v>
      </c>
      <c r="J431" s="142">
        <v>27.09</v>
      </c>
      <c r="K431" s="142" t="s">
        <v>45</v>
      </c>
      <c r="L431" s="142">
        <v>331.16</v>
      </c>
      <c r="M431" s="142">
        <v>365.12</v>
      </c>
      <c r="N431" s="142">
        <v>33.96</v>
      </c>
    </row>
    <row r="432" spans="1:14" ht="16.5" hidden="1" customHeight="1">
      <c r="A432" s="111" t="s">
        <v>1252</v>
      </c>
      <c r="B432" s="142" t="s">
        <v>1268</v>
      </c>
      <c r="C432" s="143" t="s">
        <v>73</v>
      </c>
      <c r="D432" s="142" t="s">
        <v>1269</v>
      </c>
      <c r="E432" s="142" t="s">
        <v>1270</v>
      </c>
      <c r="F432" s="143" t="s">
        <v>516</v>
      </c>
      <c r="G432" s="142">
        <v>1.298</v>
      </c>
      <c r="H432" s="142">
        <v>28.17</v>
      </c>
      <c r="I432" s="130">
        <v>24.57</v>
      </c>
      <c r="J432" s="142">
        <v>27.02</v>
      </c>
      <c r="K432" s="142" t="s">
        <v>45</v>
      </c>
      <c r="L432" s="142">
        <v>31.89</v>
      </c>
      <c r="M432" s="142">
        <v>35.07</v>
      </c>
      <c r="N432" s="142">
        <v>3.18</v>
      </c>
    </row>
    <row r="433" spans="1:14" ht="16.5" hidden="1" customHeight="1">
      <c r="A433" s="106" t="s">
        <v>1253</v>
      </c>
      <c r="B433" s="138" t="s">
        <v>3274</v>
      </c>
      <c r="C433" s="139" t="s">
        <v>73</v>
      </c>
      <c r="D433" s="138" t="s">
        <v>3275</v>
      </c>
      <c r="E433" s="138" t="s">
        <v>3276</v>
      </c>
      <c r="F433" s="139" t="s">
        <v>516</v>
      </c>
      <c r="G433" s="138">
        <v>0.112</v>
      </c>
      <c r="H433" s="138">
        <v>104.09</v>
      </c>
      <c r="I433" s="130">
        <v>99.57</v>
      </c>
      <c r="J433" s="138">
        <v>102.73</v>
      </c>
      <c r="K433" s="138" t="s">
        <v>45</v>
      </c>
      <c r="L433" s="138">
        <v>11.15</v>
      </c>
      <c r="M433" s="138">
        <v>11.51</v>
      </c>
      <c r="N433" s="138">
        <v>0.36</v>
      </c>
    </row>
    <row r="434" spans="1:14" ht="16.5" hidden="1" customHeight="1">
      <c r="A434" s="106" t="s">
        <v>1254</v>
      </c>
      <c r="B434" s="138" t="s">
        <v>3284</v>
      </c>
      <c r="C434" s="139" t="s">
        <v>73</v>
      </c>
      <c r="D434" s="138" t="s">
        <v>1243</v>
      </c>
      <c r="E434" s="138" t="s">
        <v>1638</v>
      </c>
      <c r="F434" s="139" t="s">
        <v>516</v>
      </c>
      <c r="G434" s="138">
        <v>0.42530000000000001</v>
      </c>
      <c r="H434" s="138">
        <v>304.12</v>
      </c>
      <c r="I434" s="121">
        <v>524.32000000000005</v>
      </c>
      <c r="J434" s="138">
        <v>558.54</v>
      </c>
      <c r="K434" s="138" t="s">
        <v>45</v>
      </c>
      <c r="L434" s="138">
        <v>222.99</v>
      </c>
      <c r="M434" s="138">
        <v>237.55</v>
      </c>
      <c r="N434" s="138">
        <v>14.56</v>
      </c>
    </row>
    <row r="435" spans="1:14" ht="16.5" hidden="1" customHeight="1">
      <c r="A435" s="106" t="s">
        <v>1255</v>
      </c>
      <c r="B435" s="138" t="s">
        <v>3945</v>
      </c>
      <c r="C435" s="139" t="s">
        <v>73</v>
      </c>
      <c r="D435" s="138" t="s">
        <v>3929</v>
      </c>
      <c r="E435" s="138" t="s">
        <v>3930</v>
      </c>
      <c r="F435" s="139" t="s">
        <v>516</v>
      </c>
      <c r="G435" s="138">
        <v>0.71199999999999997</v>
      </c>
      <c r="H435" s="138">
        <v>120.58</v>
      </c>
      <c r="I435" s="121">
        <v>307.3</v>
      </c>
      <c r="J435" s="138">
        <v>313.70999999999998</v>
      </c>
      <c r="K435" s="138" t="s">
        <v>45</v>
      </c>
      <c r="L435" s="138">
        <v>218.8</v>
      </c>
      <c r="M435" s="138">
        <v>223.36</v>
      </c>
      <c r="N435" s="138">
        <v>4.5599999999999996</v>
      </c>
    </row>
    <row r="436" spans="1:14" ht="16.5" hidden="1" customHeight="1">
      <c r="A436" s="106" t="s">
        <v>1256</v>
      </c>
      <c r="B436" s="138" t="s">
        <v>3946</v>
      </c>
      <c r="C436" s="139" t="s">
        <v>73</v>
      </c>
      <c r="D436" s="138" t="s">
        <v>3947</v>
      </c>
      <c r="E436" s="138" t="s">
        <v>3948</v>
      </c>
      <c r="F436" s="139" t="s">
        <v>516</v>
      </c>
      <c r="G436" s="138">
        <v>0.28720000000000001</v>
      </c>
      <c r="H436" s="138">
        <v>65.7</v>
      </c>
      <c r="I436" s="130">
        <v>61.59</v>
      </c>
      <c r="J436" s="138">
        <v>61.59</v>
      </c>
      <c r="K436" s="138" t="s">
        <v>45</v>
      </c>
      <c r="L436" s="138">
        <v>17.690000000000001</v>
      </c>
      <c r="M436" s="138">
        <v>17.690000000000001</v>
      </c>
      <c r="N436" s="138">
        <v>0</v>
      </c>
    </row>
    <row r="437" spans="1:14" ht="16.5" hidden="1" customHeight="1">
      <c r="A437" s="106" t="s">
        <v>1257</v>
      </c>
      <c r="B437" s="138" t="s">
        <v>1644</v>
      </c>
      <c r="C437" s="139" t="s">
        <v>73</v>
      </c>
      <c r="D437" s="138" t="s">
        <v>1645</v>
      </c>
      <c r="E437" s="138" t="s">
        <v>1646</v>
      </c>
      <c r="F437" s="139" t="s">
        <v>516</v>
      </c>
      <c r="G437" s="138">
        <v>0.19500000000000001</v>
      </c>
      <c r="H437" s="138">
        <v>57.44</v>
      </c>
      <c r="I437" s="130">
        <v>53.39</v>
      </c>
      <c r="J437" s="138">
        <v>53.39</v>
      </c>
      <c r="K437" s="138" t="s">
        <v>45</v>
      </c>
      <c r="L437" s="138">
        <v>10.41</v>
      </c>
      <c r="M437" s="138">
        <v>10.41</v>
      </c>
      <c r="N437" s="138">
        <v>0</v>
      </c>
    </row>
    <row r="438" spans="1:14" ht="16.5" hidden="1" customHeight="1">
      <c r="A438" s="106" t="s">
        <v>1258</v>
      </c>
      <c r="B438" s="138" t="s">
        <v>3306</v>
      </c>
      <c r="C438" s="139" t="s">
        <v>73</v>
      </c>
      <c r="D438" s="138" t="s">
        <v>3307</v>
      </c>
      <c r="E438" s="138" t="s">
        <v>3308</v>
      </c>
      <c r="F438" s="139" t="s">
        <v>516</v>
      </c>
      <c r="G438" s="138">
        <v>12.79</v>
      </c>
      <c r="H438" s="138">
        <v>33.22</v>
      </c>
      <c r="I438" s="130">
        <v>29.62</v>
      </c>
      <c r="J438" s="138">
        <v>32.14</v>
      </c>
      <c r="K438" s="138" t="s">
        <v>45</v>
      </c>
      <c r="L438" s="138">
        <v>378.84</v>
      </c>
      <c r="M438" s="138">
        <v>411.07</v>
      </c>
      <c r="N438" s="138">
        <v>32.229999999999997</v>
      </c>
    </row>
    <row r="439" spans="1:14" ht="16.5" hidden="1" customHeight="1">
      <c r="A439" s="106" t="s">
        <v>1259</v>
      </c>
      <c r="B439" s="138" t="s">
        <v>3323</v>
      </c>
      <c r="C439" s="139" t="s">
        <v>73</v>
      </c>
      <c r="D439" s="138" t="s">
        <v>3324</v>
      </c>
      <c r="E439" s="138" t="s">
        <v>3325</v>
      </c>
      <c r="F439" s="139" t="s">
        <v>516</v>
      </c>
      <c r="G439" s="138">
        <v>1.304</v>
      </c>
      <c r="H439" s="138">
        <v>19.07</v>
      </c>
      <c r="I439" s="130">
        <v>17.440000000000001</v>
      </c>
      <c r="J439" s="138">
        <v>18.579999999999998</v>
      </c>
      <c r="K439" s="138" t="s">
        <v>45</v>
      </c>
      <c r="L439" s="138">
        <v>22.74</v>
      </c>
      <c r="M439" s="138">
        <v>24.23</v>
      </c>
      <c r="N439" s="138">
        <v>1.49</v>
      </c>
    </row>
    <row r="440" spans="1:14" ht="16.5" hidden="1" customHeight="1">
      <c r="A440" s="111" t="s">
        <v>1260</v>
      </c>
      <c r="B440" s="142" t="s">
        <v>593</v>
      </c>
      <c r="C440" s="143" t="s">
        <v>73</v>
      </c>
      <c r="D440" s="142" t="s">
        <v>594</v>
      </c>
      <c r="E440" s="142" t="s">
        <v>595</v>
      </c>
      <c r="F440" s="143" t="s">
        <v>516</v>
      </c>
      <c r="G440" s="142">
        <v>11.220800000000001</v>
      </c>
      <c r="H440" s="142">
        <v>64.83</v>
      </c>
      <c r="I440" s="130">
        <v>55.79</v>
      </c>
      <c r="J440" s="142">
        <v>62.12</v>
      </c>
      <c r="K440" s="142" t="s">
        <v>45</v>
      </c>
      <c r="L440" s="142">
        <v>626.01</v>
      </c>
      <c r="M440" s="142">
        <v>697.04</v>
      </c>
      <c r="N440" s="142">
        <v>71.03</v>
      </c>
    </row>
    <row r="441" spans="1:14" ht="16.5" hidden="1" customHeight="1">
      <c r="A441" s="111" t="s">
        <v>1264</v>
      </c>
      <c r="B441" s="142" t="s">
        <v>593</v>
      </c>
      <c r="C441" s="143" t="s">
        <v>73</v>
      </c>
      <c r="D441" s="142" t="s">
        <v>594</v>
      </c>
      <c r="E441" s="142" t="s">
        <v>595</v>
      </c>
      <c r="F441" s="143" t="s">
        <v>516</v>
      </c>
      <c r="G441" s="142">
        <v>6.66</v>
      </c>
      <c r="H441" s="142">
        <v>64.83</v>
      </c>
      <c r="I441" s="130">
        <v>55.79</v>
      </c>
      <c r="J441" s="142">
        <v>55.79</v>
      </c>
      <c r="K441" s="142" t="s">
        <v>45</v>
      </c>
      <c r="L441" s="142">
        <v>371.56</v>
      </c>
      <c r="M441" s="142">
        <v>371.56</v>
      </c>
      <c r="N441" s="142">
        <v>0</v>
      </c>
    </row>
    <row r="442" spans="1:14" ht="16.5" hidden="1" customHeight="1">
      <c r="A442" s="111" t="s">
        <v>1265</v>
      </c>
      <c r="B442" s="142" t="s">
        <v>598</v>
      </c>
      <c r="C442" s="143" t="s">
        <v>73</v>
      </c>
      <c r="D442" s="142" t="s">
        <v>594</v>
      </c>
      <c r="E442" s="142" t="s">
        <v>599</v>
      </c>
      <c r="F442" s="143" t="s">
        <v>516</v>
      </c>
      <c r="G442" s="142">
        <v>172.46010000000001</v>
      </c>
      <c r="H442" s="142">
        <v>94.7</v>
      </c>
      <c r="I442" s="130">
        <v>80.22</v>
      </c>
      <c r="J442" s="142">
        <v>90.35</v>
      </c>
      <c r="K442" s="142" t="s">
        <v>45</v>
      </c>
      <c r="L442" s="142">
        <v>13834.75</v>
      </c>
      <c r="M442" s="142">
        <v>15581.77</v>
      </c>
      <c r="N442" s="142">
        <v>1747.02</v>
      </c>
    </row>
    <row r="443" spans="1:14" ht="16.5" hidden="1" customHeight="1">
      <c r="A443" s="111" t="s">
        <v>1266</v>
      </c>
      <c r="B443" s="142" t="s">
        <v>598</v>
      </c>
      <c r="C443" s="143" t="s">
        <v>73</v>
      </c>
      <c r="D443" s="142" t="s">
        <v>594</v>
      </c>
      <c r="E443" s="142" t="s">
        <v>599</v>
      </c>
      <c r="F443" s="143" t="s">
        <v>516</v>
      </c>
      <c r="G443" s="142">
        <v>1.2647999999999999</v>
      </c>
      <c r="H443" s="142">
        <v>94.7</v>
      </c>
      <c r="I443" s="130">
        <v>80.22</v>
      </c>
      <c r="J443" s="142">
        <v>80.22</v>
      </c>
      <c r="K443" s="142" t="s">
        <v>45</v>
      </c>
      <c r="L443" s="142">
        <v>101.46</v>
      </c>
      <c r="M443" s="142">
        <v>101.46</v>
      </c>
      <c r="N443" s="142">
        <v>0</v>
      </c>
    </row>
    <row r="444" spans="1:14" ht="16.5" hidden="1" customHeight="1">
      <c r="A444" s="111" t="s">
        <v>1267</v>
      </c>
      <c r="B444" s="142" t="s">
        <v>1652</v>
      </c>
      <c r="C444" s="143" t="s">
        <v>73</v>
      </c>
      <c r="D444" s="142" t="s">
        <v>1653</v>
      </c>
      <c r="E444" s="142" t="s">
        <v>1654</v>
      </c>
      <c r="F444" s="143" t="s">
        <v>516</v>
      </c>
      <c r="G444" s="142">
        <v>3</v>
      </c>
      <c r="H444" s="142">
        <v>83.49</v>
      </c>
      <c r="I444" s="130">
        <v>72.63</v>
      </c>
      <c r="J444" s="142">
        <v>80.23</v>
      </c>
      <c r="K444" s="142" t="s">
        <v>45</v>
      </c>
      <c r="L444" s="142">
        <v>217.89</v>
      </c>
      <c r="M444" s="142">
        <v>240.69</v>
      </c>
      <c r="N444" s="142">
        <v>22.8</v>
      </c>
    </row>
    <row r="445" spans="1:14" ht="16.5" hidden="1" customHeight="1">
      <c r="A445" s="111" t="s">
        <v>1271</v>
      </c>
      <c r="B445" s="142" t="s">
        <v>1652</v>
      </c>
      <c r="C445" s="143" t="s">
        <v>73</v>
      </c>
      <c r="D445" s="142" t="s">
        <v>1653</v>
      </c>
      <c r="E445" s="142" t="s">
        <v>1654</v>
      </c>
      <c r="F445" s="143" t="s">
        <v>516</v>
      </c>
      <c r="G445" s="142">
        <v>6.2011000000000003</v>
      </c>
      <c r="H445" s="142">
        <v>83.49</v>
      </c>
      <c r="I445" s="130">
        <v>72.63</v>
      </c>
      <c r="J445" s="142">
        <v>72.63</v>
      </c>
      <c r="K445" s="142" t="s">
        <v>45</v>
      </c>
      <c r="L445" s="142">
        <v>450.39</v>
      </c>
      <c r="M445" s="142">
        <v>450.39</v>
      </c>
      <c r="N445" s="142">
        <v>0</v>
      </c>
    </row>
    <row r="446" spans="1:14" ht="16.5" hidden="1" customHeight="1">
      <c r="A446" s="106" t="s">
        <v>1272</v>
      </c>
      <c r="B446" s="138" t="s">
        <v>601</v>
      </c>
      <c r="C446" s="139" t="s">
        <v>73</v>
      </c>
      <c r="D446" s="138" t="s">
        <v>602</v>
      </c>
      <c r="E446" s="138" t="s">
        <v>603</v>
      </c>
      <c r="F446" s="139" t="s">
        <v>516</v>
      </c>
      <c r="G446" s="138">
        <v>0.248</v>
      </c>
      <c r="H446" s="138">
        <v>121.68</v>
      </c>
      <c r="I446" s="130">
        <v>103.38</v>
      </c>
      <c r="J446" s="138">
        <v>103.38</v>
      </c>
      <c r="K446" s="138" t="s">
        <v>45</v>
      </c>
      <c r="L446" s="138">
        <v>25.64</v>
      </c>
      <c r="M446" s="138">
        <v>25.64</v>
      </c>
      <c r="N446" s="138">
        <v>0</v>
      </c>
    </row>
    <row r="447" spans="1:14" ht="16.5" hidden="1" customHeight="1">
      <c r="A447" s="106" t="s">
        <v>1276</v>
      </c>
      <c r="B447" s="138" t="s">
        <v>1294</v>
      </c>
      <c r="C447" s="139" t="s">
        <v>73</v>
      </c>
      <c r="D447" s="138" t="s">
        <v>1295</v>
      </c>
      <c r="E447" s="138" t="s">
        <v>1296</v>
      </c>
      <c r="F447" s="139" t="s">
        <v>516</v>
      </c>
      <c r="G447" s="138">
        <v>5.64</v>
      </c>
      <c r="H447" s="138">
        <v>106.01</v>
      </c>
      <c r="I447" s="130">
        <v>95.4</v>
      </c>
      <c r="J447" s="138">
        <v>102.83</v>
      </c>
      <c r="K447" s="138" t="s">
        <v>45</v>
      </c>
      <c r="L447" s="138">
        <v>538.05999999999995</v>
      </c>
      <c r="M447" s="138">
        <v>579.96</v>
      </c>
      <c r="N447" s="138">
        <v>41.9</v>
      </c>
    </row>
    <row r="448" spans="1:14" ht="16.5" hidden="1" customHeight="1">
      <c r="A448" s="111" t="s">
        <v>1277</v>
      </c>
      <c r="B448" s="142" t="s">
        <v>3338</v>
      </c>
      <c r="C448" s="143" t="s">
        <v>73</v>
      </c>
      <c r="D448" s="142" t="s">
        <v>3339</v>
      </c>
      <c r="E448" s="142" t="s">
        <v>3340</v>
      </c>
      <c r="F448" s="143" t="s">
        <v>516</v>
      </c>
      <c r="G448" s="142">
        <v>16.591000000000001</v>
      </c>
      <c r="H448" s="142">
        <v>31.85</v>
      </c>
      <c r="I448" s="130">
        <v>29.77</v>
      </c>
      <c r="J448" s="142">
        <v>31.23</v>
      </c>
      <c r="K448" s="142" t="s">
        <v>45</v>
      </c>
      <c r="L448" s="142">
        <v>493.91</v>
      </c>
      <c r="M448" s="142">
        <v>518.14</v>
      </c>
      <c r="N448" s="142">
        <v>24.23</v>
      </c>
    </row>
    <row r="449" spans="1:14" ht="16.5" hidden="1" customHeight="1">
      <c r="A449" s="111" t="s">
        <v>1278</v>
      </c>
      <c r="B449" s="142" t="s">
        <v>3338</v>
      </c>
      <c r="C449" s="143" t="s">
        <v>73</v>
      </c>
      <c r="D449" s="142" t="s">
        <v>3339</v>
      </c>
      <c r="E449" s="142" t="s">
        <v>3340</v>
      </c>
      <c r="F449" s="143" t="s">
        <v>516</v>
      </c>
      <c r="G449" s="142">
        <v>6.2100000000000002E-2</v>
      </c>
      <c r="H449" s="142">
        <v>31.85</v>
      </c>
      <c r="I449" s="130">
        <v>29.77</v>
      </c>
      <c r="J449" s="142">
        <v>29.77</v>
      </c>
      <c r="K449" s="142" t="s">
        <v>45</v>
      </c>
      <c r="L449" s="142">
        <v>1.85</v>
      </c>
      <c r="M449" s="142">
        <v>1.85</v>
      </c>
      <c r="N449" s="142">
        <v>0</v>
      </c>
    </row>
    <row r="450" spans="1:14" ht="16.5" hidden="1" customHeight="1">
      <c r="A450" s="106" t="s">
        <v>1279</v>
      </c>
      <c r="B450" s="138" t="s">
        <v>3357</v>
      </c>
      <c r="C450" s="139" t="s">
        <v>73</v>
      </c>
      <c r="D450" s="138" t="s">
        <v>3355</v>
      </c>
      <c r="E450" s="138" t="s">
        <v>543</v>
      </c>
      <c r="F450" s="139" t="s">
        <v>516</v>
      </c>
      <c r="G450" s="138">
        <v>0.6</v>
      </c>
      <c r="H450" s="138">
        <v>93.12</v>
      </c>
      <c r="I450" s="121">
        <v>271.49</v>
      </c>
      <c r="J450" s="138">
        <v>274.8</v>
      </c>
      <c r="K450" s="138" t="s">
        <v>45</v>
      </c>
      <c r="L450" s="138">
        <v>162.88999999999999</v>
      </c>
      <c r="M450" s="138">
        <v>164.88</v>
      </c>
      <c r="N450" s="138">
        <v>1.99</v>
      </c>
    </row>
    <row r="451" spans="1:14" ht="16.5" hidden="1" customHeight="1">
      <c r="A451" s="106" t="s">
        <v>1282</v>
      </c>
      <c r="B451" s="138" t="s">
        <v>3949</v>
      </c>
      <c r="C451" s="139" t="s">
        <v>73</v>
      </c>
      <c r="D451" s="138" t="s">
        <v>1301</v>
      </c>
      <c r="E451" s="138" t="s">
        <v>3950</v>
      </c>
      <c r="F451" s="139" t="s">
        <v>516</v>
      </c>
      <c r="G451" s="138">
        <v>40.357399999999998</v>
      </c>
      <c r="H451" s="138">
        <v>56.3</v>
      </c>
      <c r="I451" s="130">
        <v>50.26</v>
      </c>
      <c r="J451" s="138">
        <v>54.49</v>
      </c>
      <c r="K451" s="138" t="s">
        <v>45</v>
      </c>
      <c r="L451" s="138">
        <v>2028.36</v>
      </c>
      <c r="M451" s="138">
        <v>2199.0700000000002</v>
      </c>
      <c r="N451" s="138">
        <v>170.71</v>
      </c>
    </row>
    <row r="452" spans="1:14" ht="16.5" hidden="1" customHeight="1">
      <c r="A452" s="106" t="s">
        <v>1285</v>
      </c>
      <c r="B452" s="138" t="s">
        <v>3951</v>
      </c>
      <c r="C452" s="139" t="s">
        <v>73</v>
      </c>
      <c r="D452" s="138" t="s">
        <v>3952</v>
      </c>
      <c r="E452" s="138" t="s">
        <v>3953</v>
      </c>
      <c r="F452" s="139" t="s">
        <v>516</v>
      </c>
      <c r="G452" s="138">
        <v>22.788900000000002</v>
      </c>
      <c r="H452" s="138">
        <v>53.07</v>
      </c>
      <c r="I452" s="130">
        <v>47.03</v>
      </c>
      <c r="J452" s="138">
        <v>51.26</v>
      </c>
      <c r="K452" s="138" t="s">
        <v>45</v>
      </c>
      <c r="L452" s="138">
        <v>1071.76</v>
      </c>
      <c r="M452" s="138">
        <v>1168.1600000000001</v>
      </c>
      <c r="N452" s="138">
        <v>96.4</v>
      </c>
    </row>
    <row r="453" spans="1:14" ht="16.5" hidden="1" customHeight="1">
      <c r="A453" s="106" t="s">
        <v>1288</v>
      </c>
      <c r="B453" s="138" t="s">
        <v>613</v>
      </c>
      <c r="C453" s="139" t="s">
        <v>73</v>
      </c>
      <c r="D453" s="138" t="s">
        <v>614</v>
      </c>
      <c r="E453" s="138" t="s">
        <v>45</v>
      </c>
      <c r="F453" s="139" t="s">
        <v>516</v>
      </c>
      <c r="G453" s="138">
        <v>1.875</v>
      </c>
      <c r="H453" s="138">
        <v>42.76</v>
      </c>
      <c r="I453" s="121">
        <v>48.26</v>
      </c>
      <c r="J453" s="138">
        <v>54.62</v>
      </c>
      <c r="K453" s="138" t="s">
        <v>45</v>
      </c>
      <c r="L453" s="138">
        <v>90.49</v>
      </c>
      <c r="M453" s="138">
        <v>102.41</v>
      </c>
      <c r="N453" s="138">
        <v>11.92</v>
      </c>
    </row>
    <row r="454" spans="1:14" ht="16.5" hidden="1" customHeight="1">
      <c r="A454" s="106" t="s">
        <v>1289</v>
      </c>
      <c r="B454" s="138" t="s">
        <v>613</v>
      </c>
      <c r="C454" s="139" t="s">
        <v>73</v>
      </c>
      <c r="D454" s="138" t="s">
        <v>614</v>
      </c>
      <c r="E454" s="138" t="s">
        <v>45</v>
      </c>
      <c r="F454" s="139" t="s">
        <v>516</v>
      </c>
      <c r="G454" s="138">
        <v>5.625</v>
      </c>
      <c r="H454" s="138">
        <v>42.76</v>
      </c>
      <c r="I454" s="121">
        <v>48.26</v>
      </c>
      <c r="J454" s="138">
        <v>54.62</v>
      </c>
      <c r="K454" s="138" t="s">
        <v>45</v>
      </c>
      <c r="L454" s="138">
        <v>271.45999999999998</v>
      </c>
      <c r="M454" s="138">
        <v>307.24</v>
      </c>
      <c r="N454" s="138">
        <v>35.78</v>
      </c>
    </row>
    <row r="455" spans="1:14" ht="16.5" hidden="1" customHeight="1">
      <c r="A455" s="106" t="s">
        <v>1290</v>
      </c>
      <c r="B455" s="138" t="s">
        <v>617</v>
      </c>
      <c r="C455" s="139" t="s">
        <v>73</v>
      </c>
      <c r="D455" s="138" t="s">
        <v>618</v>
      </c>
      <c r="E455" s="138" t="s">
        <v>619</v>
      </c>
      <c r="F455" s="139" t="s">
        <v>516</v>
      </c>
      <c r="G455" s="138">
        <v>2.2395</v>
      </c>
      <c r="H455" s="138">
        <v>459.72</v>
      </c>
      <c r="I455" s="121">
        <v>476.66</v>
      </c>
      <c r="J455" s="138">
        <v>496.25</v>
      </c>
      <c r="K455" s="138" t="s">
        <v>45</v>
      </c>
      <c r="L455" s="138">
        <v>1067.48</v>
      </c>
      <c r="M455" s="138">
        <v>1111.3499999999999</v>
      </c>
      <c r="N455" s="138">
        <v>43.87</v>
      </c>
    </row>
    <row r="456" spans="1:14" ht="16.5" hidden="1" customHeight="1">
      <c r="A456" s="106" t="s">
        <v>1291</v>
      </c>
      <c r="B456" s="138" t="s">
        <v>617</v>
      </c>
      <c r="C456" s="139" t="s">
        <v>73</v>
      </c>
      <c r="D456" s="138" t="s">
        <v>618</v>
      </c>
      <c r="E456" s="138" t="s">
        <v>619</v>
      </c>
      <c r="F456" s="139" t="s">
        <v>516</v>
      </c>
      <c r="G456" s="138">
        <v>0.63449999999999995</v>
      </c>
      <c r="H456" s="138">
        <v>459.72</v>
      </c>
      <c r="I456" s="121">
        <v>476.66</v>
      </c>
      <c r="J456" s="138">
        <v>496.25</v>
      </c>
      <c r="K456" s="138" t="s">
        <v>45</v>
      </c>
      <c r="L456" s="138">
        <v>302.44</v>
      </c>
      <c r="M456" s="138">
        <v>314.87</v>
      </c>
      <c r="N456" s="138">
        <v>12.43</v>
      </c>
    </row>
    <row r="457" spans="1:14" ht="16.5" hidden="1" customHeight="1">
      <c r="A457" s="106" t="s">
        <v>1292</v>
      </c>
      <c r="B457" s="138" t="s">
        <v>3954</v>
      </c>
      <c r="C457" s="139" t="s">
        <v>73</v>
      </c>
      <c r="D457" s="138" t="s">
        <v>525</v>
      </c>
      <c r="E457" s="138" t="s">
        <v>3955</v>
      </c>
      <c r="F457" s="139" t="s">
        <v>516</v>
      </c>
      <c r="G457" s="138">
        <v>38.397100000000002</v>
      </c>
      <c r="H457" s="138">
        <v>21.67</v>
      </c>
      <c r="I457" s="130">
        <v>21.34</v>
      </c>
      <c r="J457" s="138">
        <v>23.08</v>
      </c>
      <c r="K457" s="138" t="s">
        <v>45</v>
      </c>
      <c r="L457" s="138">
        <v>819.39</v>
      </c>
      <c r="M457" s="138">
        <v>886.21</v>
      </c>
      <c r="N457" s="138">
        <v>66.819999999999993</v>
      </c>
    </row>
    <row r="458" spans="1:14" ht="16.5" hidden="1" customHeight="1">
      <c r="A458" s="106" t="s">
        <v>1293</v>
      </c>
      <c r="B458" s="138" t="s">
        <v>3956</v>
      </c>
      <c r="C458" s="139" t="s">
        <v>73</v>
      </c>
      <c r="D458" s="138" t="s">
        <v>1269</v>
      </c>
      <c r="E458" s="138" t="s">
        <v>3957</v>
      </c>
      <c r="F458" s="139" t="s">
        <v>516</v>
      </c>
      <c r="G458" s="138">
        <v>0.26119999999999999</v>
      </c>
      <c r="H458" s="138">
        <v>30.08</v>
      </c>
      <c r="I458" s="130">
        <v>29.42</v>
      </c>
      <c r="J458" s="138">
        <v>32.909999999999997</v>
      </c>
      <c r="K458" s="138" t="s">
        <v>45</v>
      </c>
      <c r="L458" s="138">
        <v>7.68</v>
      </c>
      <c r="M458" s="138">
        <v>8.6</v>
      </c>
      <c r="N458" s="138">
        <v>0.92</v>
      </c>
    </row>
    <row r="459" spans="1:14" ht="16.5" hidden="1" customHeight="1">
      <c r="A459" s="106" t="s">
        <v>1297</v>
      </c>
      <c r="B459" s="138" t="s">
        <v>3407</v>
      </c>
      <c r="C459" s="139" t="s">
        <v>73</v>
      </c>
      <c r="D459" s="138" t="s">
        <v>3405</v>
      </c>
      <c r="E459" s="138" t="s">
        <v>599</v>
      </c>
      <c r="F459" s="139" t="s">
        <v>516</v>
      </c>
      <c r="G459" s="138">
        <v>1.88</v>
      </c>
      <c r="H459" s="138">
        <v>71.430000000000007</v>
      </c>
      <c r="I459" s="130">
        <v>69.680000000000007</v>
      </c>
      <c r="J459" s="138">
        <v>78.84</v>
      </c>
      <c r="K459" s="138" t="s">
        <v>45</v>
      </c>
      <c r="L459" s="138">
        <v>131</v>
      </c>
      <c r="M459" s="138">
        <v>148.22</v>
      </c>
      <c r="N459" s="138">
        <v>17.22</v>
      </c>
    </row>
    <row r="460" spans="1:14" ht="16.5" hidden="1" customHeight="1">
      <c r="A460" s="106" t="s">
        <v>1298</v>
      </c>
      <c r="B460" s="138" t="s">
        <v>3409</v>
      </c>
      <c r="C460" s="139" t="s">
        <v>73</v>
      </c>
      <c r="D460" s="138" t="s">
        <v>3410</v>
      </c>
      <c r="E460" s="138" t="s">
        <v>3411</v>
      </c>
      <c r="F460" s="139" t="s">
        <v>516</v>
      </c>
      <c r="G460" s="138">
        <v>9.4</v>
      </c>
      <c r="H460" s="138">
        <v>58.89</v>
      </c>
      <c r="I460" s="130">
        <v>57.61</v>
      </c>
      <c r="J460" s="138">
        <v>64.33</v>
      </c>
      <c r="K460" s="138" t="s">
        <v>45</v>
      </c>
      <c r="L460" s="138">
        <v>541.53</v>
      </c>
      <c r="M460" s="138">
        <v>604.70000000000005</v>
      </c>
      <c r="N460" s="138">
        <v>63.17</v>
      </c>
    </row>
    <row r="461" spans="1:14" ht="16.5" hidden="1" customHeight="1">
      <c r="A461" s="106" t="s">
        <v>1299</v>
      </c>
      <c r="B461" s="138" t="s">
        <v>3413</v>
      </c>
      <c r="C461" s="139" t="s">
        <v>73</v>
      </c>
      <c r="D461" s="138" t="s">
        <v>3414</v>
      </c>
      <c r="E461" s="138" t="s">
        <v>45</v>
      </c>
      <c r="F461" s="139" t="s">
        <v>516</v>
      </c>
      <c r="G461" s="138">
        <v>12.1412</v>
      </c>
      <c r="H461" s="138">
        <v>77.41</v>
      </c>
      <c r="I461" s="130">
        <v>76.709999999999994</v>
      </c>
      <c r="J461" s="138">
        <v>80.39</v>
      </c>
      <c r="K461" s="138" t="s">
        <v>45</v>
      </c>
      <c r="L461" s="138">
        <v>931.35</v>
      </c>
      <c r="M461" s="138">
        <v>976.03</v>
      </c>
      <c r="N461" s="138">
        <v>44.68</v>
      </c>
    </row>
    <row r="462" spans="1:14" ht="16.5" hidden="1" customHeight="1">
      <c r="A462" s="106" t="s">
        <v>1303</v>
      </c>
      <c r="B462" s="107" t="s">
        <v>622</v>
      </c>
      <c r="C462" s="108" t="s">
        <v>73</v>
      </c>
      <c r="D462" s="107" t="s">
        <v>623</v>
      </c>
      <c r="E462" s="107" t="s">
        <v>45</v>
      </c>
      <c r="F462" s="108" t="s">
        <v>80</v>
      </c>
      <c r="G462" s="107">
        <v>30267.1394</v>
      </c>
      <c r="H462" s="107">
        <v>1</v>
      </c>
      <c r="I462" s="120">
        <v>1</v>
      </c>
      <c r="J462" s="107">
        <v>1</v>
      </c>
      <c r="K462" s="107">
        <v>0</v>
      </c>
      <c r="L462" s="107">
        <v>30267.14</v>
      </c>
      <c r="M462" s="107">
        <v>30267.14</v>
      </c>
      <c r="N462" s="107">
        <v>0</v>
      </c>
    </row>
    <row r="463" spans="1:14" ht="16.5" hidden="1" customHeight="1">
      <c r="A463" s="106" t="s">
        <v>1304</v>
      </c>
      <c r="B463" s="107" t="s">
        <v>625</v>
      </c>
      <c r="C463" s="108" t="s">
        <v>73</v>
      </c>
      <c r="D463" s="107" t="s">
        <v>626</v>
      </c>
      <c r="E463" s="107" t="s">
        <v>45</v>
      </c>
      <c r="F463" s="108" t="s">
        <v>80</v>
      </c>
      <c r="G463" s="107">
        <v>9942.89</v>
      </c>
      <c r="H463" s="107">
        <v>1</v>
      </c>
      <c r="I463" s="120">
        <v>1</v>
      </c>
      <c r="J463" s="107">
        <v>1</v>
      </c>
      <c r="K463" s="107">
        <v>0</v>
      </c>
      <c r="L463" s="107">
        <v>9942.89</v>
      </c>
      <c r="M463" s="107">
        <v>9942.89</v>
      </c>
      <c r="N463" s="107">
        <v>0</v>
      </c>
    </row>
    <row r="464" spans="1:14" ht="16.5" hidden="1" customHeight="1">
      <c r="A464" s="106" t="s">
        <v>1305</v>
      </c>
      <c r="B464" s="107" t="s">
        <v>630</v>
      </c>
      <c r="C464" s="108" t="s">
        <v>73</v>
      </c>
      <c r="D464" s="107" t="s">
        <v>631</v>
      </c>
      <c r="E464" s="107" t="s">
        <v>45</v>
      </c>
      <c r="F464" s="108" t="s">
        <v>80</v>
      </c>
      <c r="G464" s="107">
        <v>25956.3652</v>
      </c>
      <c r="H464" s="107">
        <v>1</v>
      </c>
      <c r="I464" s="120">
        <v>1</v>
      </c>
      <c r="J464" s="107">
        <v>1</v>
      </c>
      <c r="K464" s="107">
        <v>0</v>
      </c>
      <c r="L464" s="107">
        <v>25956.37</v>
      </c>
      <c r="M464" s="107">
        <v>25956.37</v>
      </c>
      <c r="N464" s="107">
        <v>0</v>
      </c>
    </row>
    <row r="465" spans="1:14" ht="16.5" hidden="1" customHeight="1">
      <c r="A465" s="106" t="s">
        <v>1306</v>
      </c>
      <c r="B465" s="107" t="s">
        <v>635</v>
      </c>
      <c r="C465" s="108" t="s">
        <v>73</v>
      </c>
      <c r="D465" s="107" t="s">
        <v>636</v>
      </c>
      <c r="E465" s="107" t="s">
        <v>45</v>
      </c>
      <c r="F465" s="108" t="s">
        <v>80</v>
      </c>
      <c r="G465" s="107">
        <v>6230.5009</v>
      </c>
      <c r="H465" s="107">
        <v>1</v>
      </c>
      <c r="I465" s="120">
        <v>1</v>
      </c>
      <c r="J465" s="107">
        <v>1</v>
      </c>
      <c r="K465" s="107">
        <v>0</v>
      </c>
      <c r="L465" s="107">
        <v>6230.5</v>
      </c>
      <c r="M465" s="107">
        <v>6230.5</v>
      </c>
      <c r="N465" s="107">
        <v>0</v>
      </c>
    </row>
    <row r="466" spans="1:14" ht="16.5" hidden="1" customHeight="1">
      <c r="A466" s="111" t="s">
        <v>1307</v>
      </c>
      <c r="B466" s="125" t="s">
        <v>640</v>
      </c>
      <c r="C466" s="126" t="s">
        <v>73</v>
      </c>
      <c r="D466" s="125" t="s">
        <v>284</v>
      </c>
      <c r="E466" s="125" t="s">
        <v>641</v>
      </c>
      <c r="F466" s="126" t="s">
        <v>103</v>
      </c>
      <c r="G466" s="125">
        <v>175.05539999999999</v>
      </c>
      <c r="H466" s="125">
        <v>6.38</v>
      </c>
      <c r="I466" s="121">
        <v>7.48</v>
      </c>
      <c r="J466" s="125">
        <v>8.7520000000000007</v>
      </c>
      <c r="K466" s="125">
        <v>17</v>
      </c>
      <c r="L466" s="125">
        <v>1309.4100000000001</v>
      </c>
      <c r="M466" s="125">
        <v>1532.08</v>
      </c>
      <c r="N466" s="125">
        <v>222.67</v>
      </c>
    </row>
    <row r="467" spans="1:14" ht="16.5" hidden="1" customHeight="1">
      <c r="A467" s="111" t="s">
        <v>1308</v>
      </c>
      <c r="B467" s="125" t="s">
        <v>640</v>
      </c>
      <c r="C467" s="126" t="s">
        <v>73</v>
      </c>
      <c r="D467" s="125" t="s">
        <v>284</v>
      </c>
      <c r="E467" s="125" t="s">
        <v>641</v>
      </c>
      <c r="F467" s="126" t="s">
        <v>103</v>
      </c>
      <c r="G467" s="125">
        <v>68.968400000000003</v>
      </c>
      <c r="H467" s="125">
        <v>6.38</v>
      </c>
      <c r="I467" s="121">
        <v>7.58</v>
      </c>
      <c r="J467" s="125">
        <v>7.58</v>
      </c>
      <c r="K467" s="125">
        <v>0</v>
      </c>
      <c r="L467" s="125">
        <v>522.78</v>
      </c>
      <c r="M467" s="125">
        <v>522.78</v>
      </c>
      <c r="N467" s="125">
        <v>0</v>
      </c>
    </row>
    <row r="468" spans="1:14" ht="16.5" hidden="1" customHeight="1">
      <c r="A468" s="111" t="s">
        <v>1309</v>
      </c>
      <c r="B468" s="125" t="s">
        <v>643</v>
      </c>
      <c r="C468" s="126" t="s">
        <v>73</v>
      </c>
      <c r="D468" s="125" t="s">
        <v>644</v>
      </c>
      <c r="E468" s="125" t="s">
        <v>645</v>
      </c>
      <c r="F468" s="126" t="s">
        <v>103</v>
      </c>
      <c r="G468" s="125">
        <v>4867.2861000000003</v>
      </c>
      <c r="H468" s="125">
        <v>5.65</v>
      </c>
      <c r="I468" s="121">
        <v>6.17</v>
      </c>
      <c r="J468" s="125">
        <v>7.2190000000000003</v>
      </c>
      <c r="K468" s="125">
        <v>17</v>
      </c>
      <c r="L468" s="125">
        <v>30031.16</v>
      </c>
      <c r="M468" s="125">
        <v>35136.94</v>
      </c>
      <c r="N468" s="125">
        <v>5105.78</v>
      </c>
    </row>
    <row r="469" spans="1:14" ht="16.5" hidden="1" customHeight="1">
      <c r="A469" s="111" t="s">
        <v>1310</v>
      </c>
      <c r="B469" s="125" t="s">
        <v>643</v>
      </c>
      <c r="C469" s="126" t="s">
        <v>73</v>
      </c>
      <c r="D469" s="125" t="s">
        <v>644</v>
      </c>
      <c r="E469" s="125" t="s">
        <v>645</v>
      </c>
      <c r="F469" s="126" t="s">
        <v>103</v>
      </c>
      <c r="G469" s="125">
        <v>539.56169999999997</v>
      </c>
      <c r="H469" s="125">
        <v>5.65</v>
      </c>
      <c r="I469" s="121">
        <v>6.25</v>
      </c>
      <c r="J469" s="125">
        <v>6.25</v>
      </c>
      <c r="K469" s="125">
        <v>0</v>
      </c>
      <c r="L469" s="125">
        <v>3372.26</v>
      </c>
      <c r="M469" s="125">
        <v>3372.26</v>
      </c>
      <c r="N469" s="125">
        <v>0</v>
      </c>
    </row>
    <row r="470" spans="1:14" ht="16.5" hidden="1" customHeight="1">
      <c r="A470" s="111" t="s">
        <v>1311</v>
      </c>
      <c r="B470" s="125" t="s">
        <v>643</v>
      </c>
      <c r="C470" s="126" t="s">
        <v>73</v>
      </c>
      <c r="D470" s="125" t="s">
        <v>644</v>
      </c>
      <c r="E470" s="125" t="s">
        <v>645</v>
      </c>
      <c r="F470" s="126" t="s">
        <v>103</v>
      </c>
      <c r="G470" s="125">
        <v>236.84880000000001</v>
      </c>
      <c r="H470" s="125">
        <v>5.65</v>
      </c>
      <c r="I470" s="121">
        <v>6.25</v>
      </c>
      <c r="J470" s="125">
        <v>7.3129999999999997</v>
      </c>
      <c r="K470" s="125">
        <v>17</v>
      </c>
      <c r="L470" s="125">
        <v>1480.31</v>
      </c>
      <c r="M470" s="125">
        <v>1732.08</v>
      </c>
      <c r="N470" s="125">
        <v>251.77</v>
      </c>
    </row>
    <row r="471" spans="1:14" ht="16.5" hidden="1" customHeight="1">
      <c r="A471" s="111" t="s">
        <v>1312</v>
      </c>
      <c r="B471" s="125" t="s">
        <v>643</v>
      </c>
      <c r="C471" s="126" t="s">
        <v>73</v>
      </c>
      <c r="D471" s="125" t="s">
        <v>644</v>
      </c>
      <c r="E471" s="125" t="s">
        <v>645</v>
      </c>
      <c r="F471" s="126" t="s">
        <v>103</v>
      </c>
      <c r="G471" s="125">
        <v>1154.8952999999999</v>
      </c>
      <c r="H471" s="125">
        <v>5.65</v>
      </c>
      <c r="I471" s="121">
        <v>6.25</v>
      </c>
      <c r="J471" s="125">
        <v>7.2830000000000004</v>
      </c>
      <c r="K471" s="125">
        <v>16.52</v>
      </c>
      <c r="L471" s="125">
        <v>7218.1</v>
      </c>
      <c r="M471" s="125">
        <v>8411.1</v>
      </c>
      <c r="N471" s="125">
        <v>1193</v>
      </c>
    </row>
    <row r="472" spans="1:14" ht="16.5" hidden="1" customHeight="1">
      <c r="A472" s="111" t="s">
        <v>1313</v>
      </c>
      <c r="B472" s="125" t="s">
        <v>649</v>
      </c>
      <c r="C472" s="126" t="s">
        <v>73</v>
      </c>
      <c r="D472" s="125" t="s">
        <v>650</v>
      </c>
      <c r="E472" s="125" t="s">
        <v>651</v>
      </c>
      <c r="F472" s="126" t="s">
        <v>652</v>
      </c>
      <c r="G472" s="125">
        <v>23426.8717</v>
      </c>
      <c r="H472" s="125">
        <v>0.77</v>
      </c>
      <c r="I472" s="130">
        <v>0.62</v>
      </c>
      <c r="J472" s="125">
        <v>0.72499999999999998</v>
      </c>
      <c r="K472" s="125">
        <v>17</v>
      </c>
      <c r="L472" s="125">
        <v>14524.66</v>
      </c>
      <c r="M472" s="125">
        <v>16984.48</v>
      </c>
      <c r="N472" s="125">
        <v>2459.8200000000002</v>
      </c>
    </row>
    <row r="473" spans="1:14" ht="16.5" hidden="1" customHeight="1">
      <c r="A473" s="111" t="s">
        <v>1314</v>
      </c>
      <c r="B473" s="125" t="s">
        <v>649</v>
      </c>
      <c r="C473" s="126" t="s">
        <v>73</v>
      </c>
      <c r="D473" s="125" t="s">
        <v>650</v>
      </c>
      <c r="E473" s="125" t="s">
        <v>651</v>
      </c>
      <c r="F473" s="126" t="s">
        <v>652</v>
      </c>
      <c r="G473" s="125">
        <v>1645.6498999999999</v>
      </c>
      <c r="H473" s="125">
        <v>0.77</v>
      </c>
      <c r="I473" s="130">
        <v>0.62</v>
      </c>
      <c r="J473" s="125">
        <v>0.62</v>
      </c>
      <c r="K473" s="125">
        <v>0</v>
      </c>
      <c r="L473" s="125">
        <v>1020.3</v>
      </c>
      <c r="M473" s="125">
        <v>1020.3</v>
      </c>
      <c r="N473" s="125">
        <v>0</v>
      </c>
    </row>
    <row r="474" spans="1:14" ht="16.5" hidden="1" customHeight="1">
      <c r="A474" s="111" t="s">
        <v>1315</v>
      </c>
      <c r="B474" s="125" t="s">
        <v>649</v>
      </c>
      <c r="C474" s="126" t="s">
        <v>73</v>
      </c>
      <c r="D474" s="125" t="s">
        <v>650</v>
      </c>
      <c r="E474" s="125" t="s">
        <v>651</v>
      </c>
      <c r="F474" s="126" t="s">
        <v>3437</v>
      </c>
      <c r="G474" s="125">
        <v>2010.4160999999999</v>
      </c>
      <c r="H474" s="125">
        <v>0.77</v>
      </c>
      <c r="I474" s="130">
        <v>0.62</v>
      </c>
      <c r="J474" s="125">
        <v>0.72199999999999998</v>
      </c>
      <c r="K474" s="125">
        <v>16.52</v>
      </c>
      <c r="L474" s="125">
        <v>1246.46</v>
      </c>
      <c r="M474" s="125">
        <v>1451.52</v>
      </c>
      <c r="N474" s="125">
        <v>205.06</v>
      </c>
    </row>
    <row r="475" spans="1:14" ht="16.5" hidden="1" customHeight="1">
      <c r="A475" s="106" t="s">
        <v>1316</v>
      </c>
      <c r="B475" s="107" t="s">
        <v>655</v>
      </c>
      <c r="C475" s="108" t="s">
        <v>86</v>
      </c>
      <c r="D475" s="107" t="s">
        <v>656</v>
      </c>
      <c r="E475" s="107" t="s">
        <v>45</v>
      </c>
      <c r="F475" s="108" t="s">
        <v>80</v>
      </c>
      <c r="G475" s="107">
        <v>18627.301500000001</v>
      </c>
      <c r="H475" s="107">
        <v>1</v>
      </c>
      <c r="I475" s="120">
        <v>1</v>
      </c>
      <c r="J475" s="107">
        <v>1</v>
      </c>
      <c r="K475" s="107">
        <v>0</v>
      </c>
      <c r="L475" s="107">
        <v>18627.3</v>
      </c>
      <c r="M475" s="107">
        <v>18627.3</v>
      </c>
      <c r="N475" s="107">
        <v>0</v>
      </c>
    </row>
    <row r="476" spans="1:14" ht="16.5" hidden="1" customHeight="1">
      <c r="A476" s="106" t="s">
        <v>1317</v>
      </c>
      <c r="B476" s="107" t="s">
        <v>3440</v>
      </c>
      <c r="C476" s="108" t="s">
        <v>73</v>
      </c>
      <c r="D476" s="107" t="s">
        <v>3441</v>
      </c>
      <c r="E476" s="107" t="s">
        <v>45</v>
      </c>
      <c r="F476" s="108" t="s">
        <v>80</v>
      </c>
      <c r="G476" s="107">
        <v>12.619</v>
      </c>
      <c r="H476" s="107">
        <v>1</v>
      </c>
      <c r="I476" s="120">
        <v>1</v>
      </c>
      <c r="J476" s="107">
        <v>1</v>
      </c>
      <c r="K476" s="107">
        <v>0</v>
      </c>
      <c r="L476" s="107">
        <v>12.62</v>
      </c>
      <c r="M476" s="107">
        <v>12.62</v>
      </c>
      <c r="N476" s="107">
        <v>0</v>
      </c>
    </row>
    <row r="477" spans="1:14" ht="16.5" hidden="1" customHeight="1">
      <c r="A477" s="106" t="s">
        <v>1318</v>
      </c>
      <c r="B477" s="107" t="s">
        <v>3443</v>
      </c>
      <c r="C477" s="108" t="s">
        <v>73</v>
      </c>
      <c r="D477" s="107" t="s">
        <v>623</v>
      </c>
      <c r="E477" s="107" t="s">
        <v>45</v>
      </c>
      <c r="F477" s="108" t="s">
        <v>80</v>
      </c>
      <c r="G477" s="107">
        <v>886.14319999999998</v>
      </c>
      <c r="H477" s="107">
        <v>1</v>
      </c>
      <c r="I477" s="120">
        <v>1</v>
      </c>
      <c r="J477" s="107">
        <v>1</v>
      </c>
      <c r="K477" s="107">
        <v>0</v>
      </c>
      <c r="L477" s="107">
        <v>886.14</v>
      </c>
      <c r="M477" s="107">
        <v>886.14</v>
      </c>
      <c r="N477" s="107">
        <v>0</v>
      </c>
    </row>
    <row r="478" spans="1:14" ht="16.5" hidden="1" customHeight="1">
      <c r="A478" s="106" t="s">
        <v>1319</v>
      </c>
      <c r="B478" s="107" t="s">
        <v>3445</v>
      </c>
      <c r="C478" s="108" t="s">
        <v>73</v>
      </c>
      <c r="D478" s="107" t="s">
        <v>628</v>
      </c>
      <c r="E478" s="107" t="s">
        <v>45</v>
      </c>
      <c r="F478" s="108" t="s">
        <v>80</v>
      </c>
      <c r="G478" s="107">
        <v>257.00139999999999</v>
      </c>
      <c r="H478" s="107">
        <v>1</v>
      </c>
      <c r="I478" s="120">
        <v>1</v>
      </c>
      <c r="J478" s="107">
        <v>1</v>
      </c>
      <c r="K478" s="107">
        <v>0</v>
      </c>
      <c r="L478" s="107">
        <v>257</v>
      </c>
      <c r="M478" s="107">
        <v>257</v>
      </c>
      <c r="N478" s="107">
        <v>0</v>
      </c>
    </row>
    <row r="479" spans="1:14" ht="16.5" hidden="1" customHeight="1">
      <c r="A479" s="106" t="s">
        <v>1320</v>
      </c>
      <c r="B479" s="107" t="s">
        <v>3447</v>
      </c>
      <c r="C479" s="108" t="s">
        <v>73</v>
      </c>
      <c r="D479" s="107" t="s">
        <v>633</v>
      </c>
      <c r="E479" s="107" t="s">
        <v>45</v>
      </c>
      <c r="F479" s="108" t="s">
        <v>80</v>
      </c>
      <c r="G479" s="107">
        <v>588.20389999999998</v>
      </c>
      <c r="H479" s="107">
        <v>1</v>
      </c>
      <c r="I479" s="120">
        <v>1</v>
      </c>
      <c r="J479" s="107">
        <v>1</v>
      </c>
      <c r="K479" s="107">
        <v>0</v>
      </c>
      <c r="L479" s="107">
        <v>588.20000000000005</v>
      </c>
      <c r="M479" s="107">
        <v>588.20000000000005</v>
      </c>
      <c r="N479" s="107">
        <v>0</v>
      </c>
    </row>
    <row r="480" spans="1:14" ht="16.5" hidden="1" customHeight="1">
      <c r="A480" s="106" t="s">
        <v>1321</v>
      </c>
      <c r="B480" s="107" t="s">
        <v>3449</v>
      </c>
      <c r="C480" s="108" t="s">
        <v>73</v>
      </c>
      <c r="D480" s="107" t="s">
        <v>638</v>
      </c>
      <c r="E480" s="107" t="s">
        <v>45</v>
      </c>
      <c r="F480" s="108" t="s">
        <v>80</v>
      </c>
      <c r="G480" s="107">
        <v>226.0735</v>
      </c>
      <c r="H480" s="107">
        <v>1</v>
      </c>
      <c r="I480" s="120">
        <v>1</v>
      </c>
      <c r="J480" s="107">
        <v>1</v>
      </c>
      <c r="K480" s="107">
        <v>0</v>
      </c>
      <c r="L480" s="107">
        <v>226.07</v>
      </c>
      <c r="M480" s="107">
        <v>226.07</v>
      </c>
      <c r="N480" s="107">
        <v>0</v>
      </c>
    </row>
    <row r="481" spans="1:14" ht="16.5" hidden="1" customHeight="1">
      <c r="A481" s="106" t="s">
        <v>1322</v>
      </c>
      <c r="B481" s="109" t="s">
        <v>3453</v>
      </c>
      <c r="C481" s="110" t="s">
        <v>73</v>
      </c>
      <c r="D481" s="109" t="s">
        <v>644</v>
      </c>
      <c r="E481" s="109" t="s">
        <v>645</v>
      </c>
      <c r="F481" s="110" t="s">
        <v>103</v>
      </c>
      <c r="G481" s="109">
        <v>105.4661</v>
      </c>
      <c r="H481" s="109">
        <v>4.97</v>
      </c>
      <c r="I481" s="121">
        <v>6.25</v>
      </c>
      <c r="J481" s="109">
        <v>7.3129999999999997</v>
      </c>
      <c r="K481" s="109">
        <v>17</v>
      </c>
      <c r="L481" s="109">
        <v>659.16</v>
      </c>
      <c r="M481" s="109">
        <v>771.27</v>
      </c>
      <c r="N481" s="109">
        <v>112.11</v>
      </c>
    </row>
    <row r="482" spans="1:14" ht="16.5" hidden="1" customHeight="1">
      <c r="A482" s="106" t="s">
        <v>1323</v>
      </c>
      <c r="B482" s="109" t="s">
        <v>3456</v>
      </c>
      <c r="C482" s="110" t="s">
        <v>73</v>
      </c>
      <c r="D482" s="109" t="s">
        <v>650</v>
      </c>
      <c r="E482" s="109" t="s">
        <v>651</v>
      </c>
      <c r="F482" s="110" t="s">
        <v>3437</v>
      </c>
      <c r="G482" s="109">
        <v>1864.2481</v>
      </c>
      <c r="H482" s="109">
        <v>0.64</v>
      </c>
      <c r="I482" s="130">
        <v>0.62</v>
      </c>
      <c r="J482" s="109">
        <v>0.72499999999999998</v>
      </c>
      <c r="K482" s="109">
        <v>17</v>
      </c>
      <c r="L482" s="109">
        <v>1155.83</v>
      </c>
      <c r="M482" s="109">
        <v>1351.58</v>
      </c>
      <c r="N482" s="109">
        <v>195.75</v>
      </c>
    </row>
    <row r="483" spans="1:14" ht="16.5" hidden="1" customHeight="1">
      <c r="A483" s="106" t="s">
        <v>1324</v>
      </c>
      <c r="B483" s="107" t="s">
        <v>3458</v>
      </c>
      <c r="C483" s="108" t="s">
        <v>73</v>
      </c>
      <c r="D483" s="107" t="s">
        <v>3459</v>
      </c>
      <c r="E483" s="107" t="s">
        <v>45</v>
      </c>
      <c r="F483" s="108" t="s">
        <v>80</v>
      </c>
      <c r="G483" s="107">
        <v>16.373899999999999</v>
      </c>
      <c r="H483" s="107">
        <v>1</v>
      </c>
      <c r="I483" s="120">
        <v>1</v>
      </c>
      <c r="J483" s="107">
        <v>1</v>
      </c>
      <c r="K483" s="107">
        <v>0</v>
      </c>
      <c r="L483" s="107">
        <v>16.37</v>
      </c>
      <c r="M483" s="107">
        <v>16.37</v>
      </c>
      <c r="N483" s="107">
        <v>0</v>
      </c>
    </row>
    <row r="484" spans="1:14" ht="16.5" hidden="1" customHeight="1">
      <c r="A484" s="106" t="s">
        <v>1325</v>
      </c>
      <c r="B484" s="107" t="s">
        <v>3461</v>
      </c>
      <c r="C484" s="108" t="s">
        <v>86</v>
      </c>
      <c r="D484" s="107" t="s">
        <v>656</v>
      </c>
      <c r="E484" s="107" t="s">
        <v>45</v>
      </c>
      <c r="F484" s="108" t="s">
        <v>80</v>
      </c>
      <c r="G484" s="107">
        <v>363.23349999999999</v>
      </c>
      <c r="H484" s="107">
        <v>1</v>
      </c>
      <c r="I484" s="120">
        <v>1</v>
      </c>
      <c r="J484" s="107">
        <v>1</v>
      </c>
      <c r="K484" s="107">
        <v>0</v>
      </c>
      <c r="L484" s="107">
        <v>363.23</v>
      </c>
      <c r="M484" s="107">
        <v>363.23</v>
      </c>
      <c r="N484" s="107">
        <v>0</v>
      </c>
    </row>
    <row r="485" spans="1:14" ht="16.5" hidden="1" customHeight="1">
      <c r="A485" s="106" t="s">
        <v>1326</v>
      </c>
      <c r="B485" s="107" t="s">
        <v>3463</v>
      </c>
      <c r="C485" s="108" t="s">
        <v>665</v>
      </c>
      <c r="D485" s="107" t="s">
        <v>666</v>
      </c>
      <c r="E485" s="107" t="s">
        <v>45</v>
      </c>
      <c r="F485" s="108" t="s">
        <v>80</v>
      </c>
      <c r="G485" s="107">
        <v>2785.4414000000002</v>
      </c>
      <c r="H485" s="107">
        <v>1</v>
      </c>
      <c r="I485" s="120">
        <v>1</v>
      </c>
      <c r="J485" s="107">
        <v>1</v>
      </c>
      <c r="K485" s="107">
        <v>0</v>
      </c>
      <c r="L485" s="107">
        <v>2785.44</v>
      </c>
      <c r="M485" s="107">
        <v>2785.44</v>
      </c>
      <c r="N485" s="107">
        <v>0</v>
      </c>
    </row>
    <row r="486" spans="1:14" ht="16.5" hidden="1" customHeight="1">
      <c r="A486" s="106" t="s">
        <v>1327</v>
      </c>
      <c r="B486" s="109" t="s">
        <v>3465</v>
      </c>
      <c r="C486" s="110" t="s">
        <v>73</v>
      </c>
      <c r="D486" s="109" t="s">
        <v>74</v>
      </c>
      <c r="E486" s="109" t="s">
        <v>45</v>
      </c>
      <c r="F486" s="110" t="s">
        <v>75</v>
      </c>
      <c r="G486" s="109">
        <v>5.3673999999999999</v>
      </c>
      <c r="H486" s="109">
        <v>51</v>
      </c>
      <c r="I486" s="121">
        <v>230</v>
      </c>
      <c r="J486" s="109">
        <v>230</v>
      </c>
      <c r="K486" s="109">
        <v>0</v>
      </c>
      <c r="L486" s="109">
        <v>1234.5</v>
      </c>
      <c r="M486" s="109">
        <v>1234.5</v>
      </c>
      <c r="N486" s="109">
        <v>0</v>
      </c>
    </row>
    <row r="487" spans="1:14" ht="16.5" hidden="1" customHeight="1">
      <c r="A487" s="106" t="s">
        <v>1328</v>
      </c>
      <c r="B487" s="107" t="s">
        <v>661</v>
      </c>
      <c r="C487" s="108" t="s">
        <v>86</v>
      </c>
      <c r="D487" s="107" t="s">
        <v>662</v>
      </c>
      <c r="E487" s="107" t="s">
        <v>45</v>
      </c>
      <c r="F487" s="108" t="s">
        <v>80</v>
      </c>
      <c r="G487" s="107">
        <v>0.24479999999999999</v>
      </c>
      <c r="H487" s="107">
        <v>1</v>
      </c>
      <c r="I487" s="120">
        <v>1</v>
      </c>
      <c r="J487" s="107">
        <v>1</v>
      </c>
      <c r="K487" s="107">
        <v>0</v>
      </c>
      <c r="L487" s="107">
        <v>0.24</v>
      </c>
      <c r="M487" s="107">
        <v>0.24</v>
      </c>
      <c r="N487" s="107">
        <v>0</v>
      </c>
    </row>
    <row r="488" spans="1:14" ht="16.5" hidden="1" customHeight="1">
      <c r="A488" s="106" t="s">
        <v>1331</v>
      </c>
      <c r="B488" s="107" t="s">
        <v>3958</v>
      </c>
      <c r="C488" s="108" t="s">
        <v>86</v>
      </c>
      <c r="D488" s="107" t="s">
        <v>3959</v>
      </c>
      <c r="E488" s="107" t="s">
        <v>45</v>
      </c>
      <c r="F488" s="108" t="s">
        <v>127</v>
      </c>
      <c r="G488" s="107">
        <v>22.103000000000002</v>
      </c>
      <c r="H488" s="107">
        <v>275</v>
      </c>
      <c r="I488" s="120">
        <v>275</v>
      </c>
      <c r="J488" s="107">
        <v>320.43</v>
      </c>
      <c r="K488" s="107">
        <v>16.52</v>
      </c>
      <c r="L488" s="107">
        <v>6078.33</v>
      </c>
      <c r="M488" s="107">
        <v>7082.46</v>
      </c>
      <c r="N488" s="107">
        <v>1004.13</v>
      </c>
    </row>
    <row r="489" spans="1:14" ht="16.5" hidden="1" customHeight="1">
      <c r="A489" s="106" t="s">
        <v>1332</v>
      </c>
      <c r="B489" s="107" t="s">
        <v>664</v>
      </c>
      <c r="C489" s="108" t="s">
        <v>665</v>
      </c>
      <c r="D489" s="107" t="s">
        <v>666</v>
      </c>
      <c r="E489" s="107" t="s">
        <v>45</v>
      </c>
      <c r="F489" s="108" t="s">
        <v>80</v>
      </c>
      <c r="G489" s="107">
        <v>247764.6531</v>
      </c>
      <c r="H489" s="107">
        <v>1</v>
      </c>
      <c r="I489" s="120">
        <v>1</v>
      </c>
      <c r="J489" s="107">
        <v>1</v>
      </c>
      <c r="K489" s="107">
        <v>0</v>
      </c>
      <c r="L489" s="107">
        <v>247764.65</v>
      </c>
      <c r="M489" s="107">
        <v>247764.65</v>
      </c>
      <c r="N489" s="107">
        <v>0</v>
      </c>
    </row>
    <row r="490" spans="1:14" ht="16.5" hidden="1" customHeight="1">
      <c r="A490" s="106" t="s">
        <v>1335</v>
      </c>
      <c r="B490" s="107" t="s">
        <v>668</v>
      </c>
      <c r="C490" s="108" t="s">
        <v>665</v>
      </c>
      <c r="D490" s="107" t="s">
        <v>669</v>
      </c>
      <c r="E490" s="107" t="s">
        <v>45</v>
      </c>
      <c r="F490" s="108" t="s">
        <v>80</v>
      </c>
      <c r="G490" s="107">
        <v>-0.2346</v>
      </c>
      <c r="H490" s="107">
        <v>1</v>
      </c>
      <c r="I490" s="120">
        <v>1</v>
      </c>
      <c r="J490" s="107">
        <v>1</v>
      </c>
      <c r="K490" s="107">
        <v>0</v>
      </c>
      <c r="L490" s="107">
        <v>-0.23</v>
      </c>
      <c r="M490" s="107">
        <v>-0.23</v>
      </c>
      <c r="N490" s="107">
        <v>0</v>
      </c>
    </row>
    <row r="491" spans="1:14" ht="16.5" hidden="1" customHeight="1">
      <c r="A491" s="106" t="s">
        <v>2210</v>
      </c>
      <c r="B491" s="107" t="s">
        <v>671</v>
      </c>
      <c r="C491" s="108" t="s">
        <v>73</v>
      </c>
      <c r="D491" s="107" t="s">
        <v>672</v>
      </c>
      <c r="E491" s="107" t="s">
        <v>45</v>
      </c>
      <c r="F491" s="108" t="s">
        <v>80</v>
      </c>
      <c r="G491" s="107">
        <v>-0.32329999999999998</v>
      </c>
      <c r="H491" s="107">
        <v>1</v>
      </c>
      <c r="I491" s="120">
        <v>1</v>
      </c>
      <c r="J491" s="107">
        <v>1</v>
      </c>
      <c r="K491" s="107">
        <v>0</v>
      </c>
      <c r="L491" s="107">
        <v>-0.32</v>
      </c>
      <c r="M491" s="107">
        <v>-0.32</v>
      </c>
      <c r="N491" s="107">
        <v>0</v>
      </c>
    </row>
    <row r="492" spans="1:14" ht="16.5" hidden="1" customHeight="1">
      <c r="A492" s="106" t="s">
        <v>2212</v>
      </c>
      <c r="B492" s="107" t="s">
        <v>674</v>
      </c>
      <c r="C492" s="108" t="s">
        <v>78</v>
      </c>
      <c r="D492" s="107" t="s">
        <v>675</v>
      </c>
      <c r="E492" s="107" t="s">
        <v>45</v>
      </c>
      <c r="F492" s="108" t="s">
        <v>80</v>
      </c>
      <c r="G492" s="107">
        <v>5.3E-3</v>
      </c>
      <c r="H492" s="107">
        <v>1</v>
      </c>
      <c r="I492" s="120">
        <v>1</v>
      </c>
      <c r="J492" s="107">
        <v>1</v>
      </c>
      <c r="K492" s="107">
        <v>0</v>
      </c>
      <c r="L492" s="107">
        <v>0.01</v>
      </c>
      <c r="M492" s="107">
        <v>0.01</v>
      </c>
      <c r="N492" s="107">
        <v>0</v>
      </c>
    </row>
    <row r="493" spans="1:14" ht="16.5" hidden="1" customHeight="1">
      <c r="A493" s="106" t="s">
        <v>2214</v>
      </c>
      <c r="B493" s="116" t="s">
        <v>1333</v>
      </c>
      <c r="C493" s="117" t="s">
        <v>355</v>
      </c>
      <c r="D493" s="116" t="s">
        <v>1334</v>
      </c>
      <c r="E493" s="116" t="s">
        <v>45</v>
      </c>
      <c r="F493" s="117" t="s">
        <v>80</v>
      </c>
      <c r="G493" s="116">
        <v>0.13059999999999999</v>
      </c>
      <c r="H493" s="116">
        <v>1</v>
      </c>
      <c r="I493" s="123">
        <v>1</v>
      </c>
      <c r="J493" s="116">
        <v>1</v>
      </c>
      <c r="K493" s="116">
        <v>0</v>
      </c>
      <c r="L493" s="116">
        <v>0.13</v>
      </c>
      <c r="M493" s="116">
        <v>0.13</v>
      </c>
      <c r="N493" s="116">
        <v>0</v>
      </c>
    </row>
    <row r="494" spans="1:14">
      <c r="L494" s="104">
        <f>SUBTOTAL(9,L5:L14)</f>
        <v>114937.46</v>
      </c>
    </row>
  </sheetData>
  <autoFilter ref="A1:N493">
    <filterColumn colId="3">
      <filters>
        <filter val="冷轧带肋钢筋"/>
        <filter val="螺纹钢筋"/>
        <filter val="热轧圆盘条"/>
        <filter val="圆钢"/>
      </filters>
    </filterColumn>
  </autoFilter>
  <phoneticPr fontId="46" type="noConversion"/>
  <printOptions gridLines="1"/>
  <pageMargins left="0.75" right="0.75" top="1" bottom="1" header="0.5" footer="0.5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V64"/>
  <sheetViews>
    <sheetView workbookViewId="0">
      <pane ySplit="3" topLeftCell="A4" activePane="bottomLeft" state="frozen"/>
      <selection pane="bottomLeft" activeCell="C5" sqref="C5"/>
    </sheetView>
  </sheetViews>
  <sheetFormatPr defaultColWidth="9" defaultRowHeight="13.5" outlineLevelRow="1"/>
  <cols>
    <col min="1" max="1" width="4.5" style="11" customWidth="1"/>
    <col min="2" max="2" width="13.625" style="17" customWidth="1"/>
    <col min="3" max="3" width="9.375" style="18" customWidth="1"/>
    <col min="4" max="4" width="11.875" style="18" customWidth="1"/>
    <col min="5" max="5" width="7.25" style="18" customWidth="1"/>
    <col min="6" max="6" width="10.875" style="17" customWidth="1"/>
    <col min="7" max="7" width="8.5" style="17" customWidth="1"/>
    <col min="8" max="8" width="7.25" style="17" customWidth="1"/>
    <col min="9" max="9" width="8.5" style="17" customWidth="1"/>
    <col min="10" max="10" width="6.125" style="19" customWidth="1"/>
    <col min="11" max="11" width="7.125" style="19" customWidth="1"/>
    <col min="12" max="12" width="9.625" style="20" customWidth="1"/>
    <col min="13" max="13" width="7.625" style="21" customWidth="1"/>
    <col min="14" max="14" width="7.875" style="22" customWidth="1"/>
    <col min="15" max="15" width="6.25" style="22" customWidth="1"/>
    <col min="16" max="17" width="8.625" style="23" customWidth="1"/>
    <col min="18" max="18" width="7.75" style="21" customWidth="1"/>
    <col min="19" max="19" width="6.875" style="23" customWidth="1"/>
    <col min="20" max="20" width="5.25" style="24" customWidth="1"/>
    <col min="21" max="22" width="9.125" style="11" customWidth="1"/>
    <col min="23" max="23" width="8.75" style="11" customWidth="1"/>
    <col min="24" max="24" width="6" style="11" customWidth="1"/>
    <col min="25" max="25" width="9" style="11" customWidth="1"/>
    <col min="26" max="26" width="10.875" style="17" customWidth="1"/>
    <col min="27" max="27" width="12.75" style="17" customWidth="1"/>
    <col min="28" max="28" width="9.125" style="17" customWidth="1"/>
    <col min="29" max="29" width="7.75" style="25" customWidth="1"/>
    <col min="30" max="256" width="9" style="11"/>
  </cols>
  <sheetData>
    <row r="1" spans="1:29" s="11" customFormat="1" ht="24" customHeight="1">
      <c r="A1" s="26" t="s">
        <v>3961</v>
      </c>
      <c r="B1" s="26"/>
      <c r="C1" s="27"/>
      <c r="D1" s="27"/>
      <c r="E1" s="27"/>
      <c r="F1" s="26"/>
      <c r="G1" s="26"/>
      <c r="H1" s="26"/>
      <c r="I1" s="26"/>
      <c r="J1" s="56"/>
      <c r="K1" s="56"/>
      <c r="L1" s="26"/>
      <c r="M1" s="26"/>
      <c r="N1" s="26"/>
      <c r="O1" s="26"/>
      <c r="P1" s="57"/>
      <c r="Q1" s="57"/>
      <c r="R1" s="26"/>
      <c r="S1" s="27"/>
      <c r="T1" s="27"/>
      <c r="U1" s="26"/>
      <c r="V1" s="26"/>
      <c r="W1" s="26"/>
      <c r="X1" s="26"/>
      <c r="Y1" s="26"/>
      <c r="Z1" s="26"/>
      <c r="AA1" s="26"/>
      <c r="AB1" s="26"/>
      <c r="AC1" s="26"/>
    </row>
    <row r="2" spans="1:29" s="12" customFormat="1" ht="29.1" customHeight="1">
      <c r="A2" s="249" t="s">
        <v>0</v>
      </c>
      <c r="B2" s="250" t="s">
        <v>3962</v>
      </c>
      <c r="C2" s="251" t="s">
        <v>3963</v>
      </c>
      <c r="D2" s="251" t="s">
        <v>3964</v>
      </c>
      <c r="E2" s="251"/>
      <c r="F2" s="253" t="s">
        <v>3965</v>
      </c>
      <c r="G2" s="254"/>
      <c r="H2" s="254"/>
      <c r="I2" s="254"/>
      <c r="J2" s="255"/>
      <c r="K2" s="259" t="s">
        <v>3966</v>
      </c>
      <c r="L2" s="250" t="s">
        <v>3967</v>
      </c>
      <c r="M2" s="250"/>
      <c r="N2" s="250"/>
      <c r="O2" s="250"/>
      <c r="P2" s="256"/>
      <c r="Q2" s="79"/>
      <c r="R2" s="254" t="s">
        <v>3968</v>
      </c>
      <c r="S2" s="257"/>
      <c r="T2" s="257"/>
      <c r="U2" s="254"/>
      <c r="V2" s="254"/>
      <c r="W2" s="250" t="s">
        <v>3969</v>
      </c>
      <c r="X2" s="250"/>
      <c r="Y2" s="250" t="s">
        <v>3970</v>
      </c>
      <c r="Z2" s="250" t="s">
        <v>22</v>
      </c>
      <c r="AA2" s="250"/>
      <c r="AB2" s="250"/>
      <c r="AC2" s="258"/>
    </row>
    <row r="3" spans="1:29" s="12" customFormat="1" ht="39" customHeight="1">
      <c r="A3" s="249"/>
      <c r="B3" s="250"/>
      <c r="C3" s="252"/>
      <c r="D3" s="252"/>
      <c r="E3" s="252"/>
      <c r="F3" s="29" t="s">
        <v>3971</v>
      </c>
      <c r="G3" s="29" t="s">
        <v>3972</v>
      </c>
      <c r="H3" s="29" t="s">
        <v>3973</v>
      </c>
      <c r="I3" s="29" t="s">
        <v>3974</v>
      </c>
      <c r="J3" s="59" t="s">
        <v>38</v>
      </c>
      <c r="K3" s="260"/>
      <c r="L3" s="29" t="s">
        <v>3972</v>
      </c>
      <c r="M3" s="29" t="s">
        <v>3973</v>
      </c>
      <c r="N3" s="29" t="s">
        <v>3974</v>
      </c>
      <c r="O3" s="29" t="s">
        <v>38</v>
      </c>
      <c r="P3" s="60" t="s">
        <v>3975</v>
      </c>
      <c r="Q3" s="80" t="s">
        <v>3976</v>
      </c>
      <c r="R3" s="29" t="s">
        <v>3972</v>
      </c>
      <c r="S3" s="35" t="s">
        <v>3973</v>
      </c>
      <c r="T3" s="35" t="s">
        <v>3974</v>
      </c>
      <c r="U3" s="29" t="s">
        <v>38</v>
      </c>
      <c r="V3" s="12" t="s">
        <v>3977</v>
      </c>
      <c r="W3" s="81" t="s">
        <v>3978</v>
      </c>
      <c r="X3" s="81" t="s">
        <v>3979</v>
      </c>
      <c r="Y3" s="250"/>
      <c r="Z3" s="90" t="s">
        <v>3980</v>
      </c>
      <c r="AA3" s="29" t="s">
        <v>3981</v>
      </c>
      <c r="AB3" s="29" t="s">
        <v>3982</v>
      </c>
      <c r="AC3" s="64" t="s">
        <v>3983</v>
      </c>
    </row>
    <row r="4" spans="1:29" s="13" customFormat="1" ht="12">
      <c r="A4" s="30" t="s">
        <v>3984</v>
      </c>
      <c r="B4" s="31" t="s">
        <v>3985</v>
      </c>
      <c r="C4" s="32" t="e">
        <f>SUM(C5:C28)</f>
        <v>#REF!</v>
      </c>
      <c r="D4" s="32" t="e">
        <f>+C4+D20+D21+D27</f>
        <v>#REF!</v>
      </c>
      <c r="E4" s="32"/>
      <c r="F4" s="33" t="e">
        <f>+SUM(F5:F28)</f>
        <v>#REF!</v>
      </c>
      <c r="G4" s="33" t="e">
        <f>+SUM(G5:G28)</f>
        <v>#REF!</v>
      </c>
      <c r="H4" s="33" t="e">
        <f>+SUM(H5:H28)</f>
        <v>#REF!</v>
      </c>
      <c r="I4" s="33" t="e">
        <f>+SUM(I5:I28)</f>
        <v>#REF!</v>
      </c>
      <c r="J4" s="61"/>
      <c r="K4" s="61"/>
      <c r="L4" s="33" t="e">
        <f>SUM(L5:L28)</f>
        <v>#REF!</v>
      </c>
      <c r="M4" s="33" t="e">
        <f>SUM(M5:M28)</f>
        <v>#REF!</v>
      </c>
      <c r="N4" s="33" t="e">
        <f>SUM(N5:N28)</f>
        <v>#REF!</v>
      </c>
      <c r="O4" s="62"/>
      <c r="P4" s="33" t="e">
        <f>SUM(P5:P28)</f>
        <v>#REF!</v>
      </c>
      <c r="Q4" s="33"/>
      <c r="R4" s="33"/>
      <c r="S4" s="33"/>
      <c r="T4" s="82"/>
      <c r="U4" s="33">
        <f>+SUM(U5:U21)</f>
        <v>0</v>
      </c>
      <c r="V4" s="33"/>
      <c r="W4" s="33">
        <f>+SUM(W5:W21)</f>
        <v>0</v>
      </c>
      <c r="X4" s="33"/>
      <c r="Y4" s="91" t="e">
        <f>+C4/#REF!</f>
        <v>#REF!</v>
      </c>
      <c r="Z4" s="92"/>
      <c r="AA4" s="92"/>
      <c r="AB4" s="92"/>
      <c r="AC4" s="93"/>
    </row>
    <row r="5" spans="1:29" s="12" customFormat="1" ht="12" outlineLevel="1">
      <c r="A5" s="28">
        <v>1</v>
      </c>
      <c r="B5" s="34" t="s">
        <v>3986</v>
      </c>
      <c r="C5" s="35">
        <v>190</v>
      </c>
      <c r="D5" s="35"/>
      <c r="E5" s="35"/>
      <c r="F5" s="36">
        <f t="shared" ref="F5:F16" si="0">+IF(D5&gt;0,D5,C5)</f>
        <v>190</v>
      </c>
      <c r="G5" s="36">
        <f t="shared" ref="G5:G16" si="1">+F5/(1+J5)</f>
        <v>179.24528301886801</v>
      </c>
      <c r="H5" s="36">
        <f t="shared" ref="H5:H16" si="2">+G5*J5</f>
        <v>10.7547169811321</v>
      </c>
      <c r="I5" s="36">
        <f t="shared" ref="I5:I16" si="3">+H5*12%</f>
        <v>1.2905660377358501</v>
      </c>
      <c r="J5" s="63">
        <v>0.06</v>
      </c>
      <c r="K5" s="64"/>
      <c r="L5" s="36">
        <f t="shared" ref="L5:L16" si="4">+G5*(1-K5)</f>
        <v>179.24528301886801</v>
      </c>
      <c r="M5" s="65">
        <f t="shared" ref="M5:M16" si="5">+L5*O5</f>
        <v>10.7547169811321</v>
      </c>
      <c r="N5" s="58">
        <f t="shared" ref="N5:N16" si="6">+M5*12%</f>
        <v>1.2905660377358501</v>
      </c>
      <c r="O5" s="66">
        <v>0.06</v>
      </c>
      <c r="P5" s="58">
        <f t="shared" ref="P5:P16" si="7">+L5+M5</f>
        <v>190</v>
      </c>
      <c r="Q5" s="58"/>
      <c r="R5" s="65"/>
      <c r="S5" s="58"/>
      <c r="T5" s="83"/>
      <c r="U5" s="84"/>
      <c r="V5" s="84"/>
      <c r="W5" s="84">
        <f t="shared" ref="W5:W16" si="8">+G5-L5-(I5-N5)</f>
        <v>0</v>
      </c>
      <c r="X5" s="84" t="str">
        <f t="shared" ref="X5:X16" si="9">+IF(W5&gt;0,"是","否")</f>
        <v>否</v>
      </c>
      <c r="Y5" s="88" t="e">
        <f>+C5/#REF!</f>
        <v>#REF!</v>
      </c>
      <c r="Z5" s="34"/>
      <c r="AA5" s="29"/>
      <c r="AB5" s="29"/>
      <c r="AC5" s="64"/>
    </row>
    <row r="6" spans="1:29" s="12" customFormat="1" ht="12" outlineLevel="1">
      <c r="A6" s="28">
        <v>2</v>
      </c>
      <c r="B6" s="37" t="s">
        <v>3987</v>
      </c>
      <c r="C6" s="35">
        <v>11.3</v>
      </c>
      <c r="D6" s="35"/>
      <c r="E6" s="35"/>
      <c r="F6" s="36">
        <f t="shared" si="0"/>
        <v>11.3</v>
      </c>
      <c r="G6" s="36">
        <f t="shared" si="1"/>
        <v>10.660377358490599</v>
      </c>
      <c r="H6" s="36">
        <f t="shared" si="2"/>
        <v>0.63962264150943404</v>
      </c>
      <c r="I6" s="36">
        <f t="shared" si="3"/>
        <v>7.6754716981132107E-2</v>
      </c>
      <c r="J6" s="63">
        <v>0.06</v>
      </c>
      <c r="K6" s="64"/>
      <c r="L6" s="36">
        <f t="shared" si="4"/>
        <v>10.660377358490599</v>
      </c>
      <c r="M6" s="65">
        <f t="shared" si="5"/>
        <v>0.63962264150943404</v>
      </c>
      <c r="N6" s="58">
        <f t="shared" si="6"/>
        <v>7.6754716981132107E-2</v>
      </c>
      <c r="O6" s="66">
        <v>0.06</v>
      </c>
      <c r="P6" s="58">
        <f t="shared" si="7"/>
        <v>11.3</v>
      </c>
      <c r="Q6" s="58"/>
      <c r="R6" s="65"/>
      <c r="S6" s="58"/>
      <c r="T6" s="83"/>
      <c r="U6" s="84"/>
      <c r="V6" s="84"/>
      <c r="W6" s="84">
        <f t="shared" si="8"/>
        <v>0</v>
      </c>
      <c r="X6" s="84" t="str">
        <f t="shared" si="9"/>
        <v>否</v>
      </c>
      <c r="Y6" s="88" t="e">
        <f>+C6/#REF!</f>
        <v>#REF!</v>
      </c>
      <c r="Z6" s="34"/>
      <c r="AA6" s="34"/>
      <c r="AB6" s="34"/>
      <c r="AC6" s="64"/>
    </row>
    <row r="7" spans="1:29" s="12" customFormat="1" ht="24" outlineLevel="1">
      <c r="A7" s="28">
        <v>3</v>
      </c>
      <c r="B7" s="37" t="s">
        <v>3988</v>
      </c>
      <c r="C7" s="35">
        <v>210</v>
      </c>
      <c r="D7" s="35"/>
      <c r="E7" s="35"/>
      <c r="F7" s="36">
        <f t="shared" si="0"/>
        <v>210</v>
      </c>
      <c r="G7" s="36">
        <f t="shared" si="1"/>
        <v>198.11320754716999</v>
      </c>
      <c r="H7" s="36">
        <f t="shared" si="2"/>
        <v>11.8867924528302</v>
      </c>
      <c r="I7" s="36">
        <f t="shared" si="3"/>
        <v>1.4264150943396201</v>
      </c>
      <c r="J7" s="63">
        <v>0.06</v>
      </c>
      <c r="K7" s="64"/>
      <c r="L7" s="36">
        <f t="shared" si="4"/>
        <v>198.11320754716999</v>
      </c>
      <c r="M7" s="65">
        <f t="shared" si="5"/>
        <v>11.8867924528302</v>
      </c>
      <c r="N7" s="58">
        <f t="shared" si="6"/>
        <v>1.4264150943396201</v>
      </c>
      <c r="O7" s="66">
        <v>0.06</v>
      </c>
      <c r="P7" s="58">
        <f t="shared" si="7"/>
        <v>210</v>
      </c>
      <c r="Q7" s="58"/>
      <c r="R7" s="65"/>
      <c r="S7" s="58"/>
      <c r="T7" s="83"/>
      <c r="U7" s="84"/>
      <c r="V7" s="84"/>
      <c r="W7" s="84">
        <f t="shared" si="8"/>
        <v>0</v>
      </c>
      <c r="X7" s="84" t="str">
        <f t="shared" si="9"/>
        <v>否</v>
      </c>
      <c r="Y7" s="88" t="e">
        <f>+C7/#REF!</f>
        <v>#REF!</v>
      </c>
      <c r="Z7" s="34"/>
      <c r="AA7" s="34"/>
      <c r="AB7" s="34"/>
      <c r="AC7" s="64"/>
    </row>
    <row r="8" spans="1:29" s="12" customFormat="1" ht="12" outlineLevel="1">
      <c r="A8" s="28">
        <v>4</v>
      </c>
      <c r="B8" s="34" t="s">
        <v>3989</v>
      </c>
      <c r="C8" s="35">
        <v>26.65</v>
      </c>
      <c r="D8" s="35"/>
      <c r="E8" s="35"/>
      <c r="F8" s="36">
        <f t="shared" si="0"/>
        <v>26.65</v>
      </c>
      <c r="G8" s="36">
        <f t="shared" si="1"/>
        <v>25.141509433962302</v>
      </c>
      <c r="H8" s="36">
        <f t="shared" si="2"/>
        <v>1.5084905660377399</v>
      </c>
      <c r="I8" s="36">
        <f t="shared" si="3"/>
        <v>0.18101886792452801</v>
      </c>
      <c r="J8" s="63">
        <v>0.06</v>
      </c>
      <c r="K8" s="64"/>
      <c r="L8" s="36">
        <f t="shared" si="4"/>
        <v>25.141509433962302</v>
      </c>
      <c r="M8" s="65">
        <f t="shared" si="5"/>
        <v>1.5084905660377399</v>
      </c>
      <c r="N8" s="58">
        <f t="shared" si="6"/>
        <v>0.18101886792452801</v>
      </c>
      <c r="O8" s="66">
        <v>0.06</v>
      </c>
      <c r="P8" s="58">
        <f t="shared" si="7"/>
        <v>26.65</v>
      </c>
      <c r="Q8" s="58"/>
      <c r="R8" s="65"/>
      <c r="S8" s="58"/>
      <c r="T8" s="83"/>
      <c r="U8" s="84"/>
      <c r="V8" s="84"/>
      <c r="W8" s="84">
        <f t="shared" si="8"/>
        <v>0</v>
      </c>
      <c r="X8" s="84" t="str">
        <f t="shared" si="9"/>
        <v>否</v>
      </c>
      <c r="Y8" s="88" t="e">
        <f>+C8/#REF!</f>
        <v>#REF!</v>
      </c>
      <c r="Z8" s="34"/>
      <c r="AA8" s="29"/>
      <c r="AB8" s="29"/>
      <c r="AC8" s="64"/>
    </row>
    <row r="9" spans="1:29" s="12" customFormat="1" ht="12" outlineLevel="1">
      <c r="A9" s="28">
        <v>5</v>
      </c>
      <c r="B9" s="34" t="s">
        <v>3990</v>
      </c>
      <c r="C9" s="35">
        <v>30</v>
      </c>
      <c r="D9" s="35"/>
      <c r="E9" s="35"/>
      <c r="F9" s="36">
        <f t="shared" si="0"/>
        <v>30</v>
      </c>
      <c r="G9" s="36">
        <f t="shared" si="1"/>
        <v>28.301886792452802</v>
      </c>
      <c r="H9" s="36">
        <f t="shared" si="2"/>
        <v>1.6981132075471701</v>
      </c>
      <c r="I9" s="36">
        <f t="shared" si="3"/>
        <v>0.20377358490566</v>
      </c>
      <c r="J9" s="63">
        <v>0.06</v>
      </c>
      <c r="K9" s="64"/>
      <c r="L9" s="36">
        <f t="shared" si="4"/>
        <v>28.301886792452802</v>
      </c>
      <c r="M9" s="65">
        <f t="shared" si="5"/>
        <v>1.6981132075471701</v>
      </c>
      <c r="N9" s="58">
        <f t="shared" si="6"/>
        <v>0.20377358490566</v>
      </c>
      <c r="O9" s="66">
        <v>0.06</v>
      </c>
      <c r="P9" s="58">
        <f t="shared" si="7"/>
        <v>30</v>
      </c>
      <c r="Q9" s="58"/>
      <c r="R9" s="65"/>
      <c r="S9" s="58"/>
      <c r="T9" s="83"/>
      <c r="U9" s="84"/>
      <c r="V9" s="84"/>
      <c r="W9" s="84">
        <f t="shared" si="8"/>
        <v>0</v>
      </c>
      <c r="X9" s="84" t="str">
        <f t="shared" si="9"/>
        <v>否</v>
      </c>
      <c r="Y9" s="88" t="e">
        <f>+C9/#REF!</f>
        <v>#REF!</v>
      </c>
      <c r="Z9" s="34"/>
      <c r="AA9" s="29"/>
      <c r="AB9" s="29"/>
      <c r="AC9" s="64"/>
    </row>
    <row r="10" spans="1:29" s="12" customFormat="1" ht="12" outlineLevel="1">
      <c r="A10" s="28">
        <v>6</v>
      </c>
      <c r="B10" s="34" t="s">
        <v>3991</v>
      </c>
      <c r="C10" s="35">
        <v>15</v>
      </c>
      <c r="D10" s="35"/>
      <c r="E10" s="35"/>
      <c r="F10" s="36">
        <f t="shared" si="0"/>
        <v>15</v>
      </c>
      <c r="G10" s="36">
        <f t="shared" si="1"/>
        <v>14.150943396226401</v>
      </c>
      <c r="H10" s="36">
        <f t="shared" si="2"/>
        <v>0.84905660377358505</v>
      </c>
      <c r="I10" s="36">
        <f t="shared" si="3"/>
        <v>0.10188679245283</v>
      </c>
      <c r="J10" s="63">
        <v>0.06</v>
      </c>
      <c r="K10" s="64"/>
      <c r="L10" s="36">
        <f t="shared" si="4"/>
        <v>14.150943396226401</v>
      </c>
      <c r="M10" s="65">
        <f t="shared" si="5"/>
        <v>0.84905660377358505</v>
      </c>
      <c r="N10" s="58">
        <f t="shared" si="6"/>
        <v>0.10188679245283</v>
      </c>
      <c r="O10" s="66">
        <v>0.06</v>
      </c>
      <c r="P10" s="58">
        <f t="shared" si="7"/>
        <v>15</v>
      </c>
      <c r="Q10" s="58"/>
      <c r="R10" s="65"/>
      <c r="S10" s="58"/>
      <c r="T10" s="83"/>
      <c r="U10" s="84"/>
      <c r="V10" s="84"/>
      <c r="W10" s="84">
        <f t="shared" si="8"/>
        <v>0</v>
      </c>
      <c r="X10" s="84" t="str">
        <f t="shared" si="9"/>
        <v>否</v>
      </c>
      <c r="Y10" s="88" t="e">
        <f>+C10/#REF!</f>
        <v>#REF!</v>
      </c>
      <c r="Z10" s="34"/>
      <c r="AA10" s="29"/>
      <c r="AB10" s="29"/>
      <c r="AC10" s="64"/>
    </row>
    <row r="11" spans="1:29" s="12" customFormat="1" ht="12" outlineLevel="1">
      <c r="A11" s="28">
        <v>7</v>
      </c>
      <c r="B11" s="34" t="s">
        <v>3992</v>
      </c>
      <c r="C11" s="35">
        <f>179.21+10.8</f>
        <v>190.01</v>
      </c>
      <c r="D11" s="35"/>
      <c r="E11" s="35"/>
      <c r="F11" s="36">
        <f t="shared" si="0"/>
        <v>190.01</v>
      </c>
      <c r="G11" s="36">
        <f t="shared" si="1"/>
        <v>179.25471698113199</v>
      </c>
      <c r="H11" s="36">
        <f t="shared" si="2"/>
        <v>10.7552830188679</v>
      </c>
      <c r="I11" s="36">
        <f t="shared" si="3"/>
        <v>1.2906339622641501</v>
      </c>
      <c r="J11" s="63">
        <v>0.06</v>
      </c>
      <c r="K11" s="64"/>
      <c r="L11" s="36">
        <f t="shared" si="4"/>
        <v>179.25471698113199</v>
      </c>
      <c r="M11" s="65">
        <f t="shared" si="5"/>
        <v>10.7552830188679</v>
      </c>
      <c r="N11" s="58">
        <f t="shared" si="6"/>
        <v>1.2906339622641501</v>
      </c>
      <c r="O11" s="66">
        <v>0.06</v>
      </c>
      <c r="P11" s="58">
        <f t="shared" si="7"/>
        <v>190.01</v>
      </c>
      <c r="Q11" s="58"/>
      <c r="R11" s="65"/>
      <c r="S11" s="58"/>
      <c r="T11" s="83"/>
      <c r="U11" s="84"/>
      <c r="V11" s="84"/>
      <c r="W11" s="84">
        <f t="shared" si="8"/>
        <v>0</v>
      </c>
      <c r="X11" s="84" t="str">
        <f t="shared" si="9"/>
        <v>否</v>
      </c>
      <c r="Y11" s="88" t="e">
        <f>+C11/#REF!</f>
        <v>#REF!</v>
      </c>
      <c r="Z11" s="34"/>
      <c r="AA11" s="29"/>
      <c r="AB11" s="29"/>
      <c r="AC11" s="64"/>
    </row>
    <row r="12" spans="1:29" s="12" customFormat="1" ht="12" outlineLevel="1">
      <c r="A12" s="28">
        <v>8</v>
      </c>
      <c r="B12" s="34" t="s">
        <v>3993</v>
      </c>
      <c r="C12" s="35">
        <v>242.81</v>
      </c>
      <c r="D12" s="35"/>
      <c r="E12" s="35"/>
      <c r="F12" s="36">
        <f t="shared" si="0"/>
        <v>242.81</v>
      </c>
      <c r="G12" s="36">
        <f t="shared" si="1"/>
        <v>229.06603773584899</v>
      </c>
      <c r="H12" s="36">
        <f t="shared" si="2"/>
        <v>13.7439622641509</v>
      </c>
      <c r="I12" s="36">
        <f t="shared" si="3"/>
        <v>1.64927547169811</v>
      </c>
      <c r="J12" s="63">
        <v>0.06</v>
      </c>
      <c r="K12" s="64"/>
      <c r="L12" s="36">
        <f t="shared" si="4"/>
        <v>229.06603773584899</v>
      </c>
      <c r="M12" s="65">
        <f t="shared" si="5"/>
        <v>13.7439622641509</v>
      </c>
      <c r="N12" s="58">
        <f t="shared" si="6"/>
        <v>1.64927547169811</v>
      </c>
      <c r="O12" s="66">
        <v>0.06</v>
      </c>
      <c r="P12" s="58">
        <f t="shared" si="7"/>
        <v>242.81</v>
      </c>
      <c r="Q12" s="58"/>
      <c r="R12" s="65"/>
      <c r="S12" s="58"/>
      <c r="T12" s="83"/>
      <c r="U12" s="84"/>
      <c r="V12" s="84"/>
      <c r="W12" s="84">
        <f t="shared" si="8"/>
        <v>0</v>
      </c>
      <c r="X12" s="84" t="str">
        <f t="shared" si="9"/>
        <v>否</v>
      </c>
      <c r="Y12" s="88" t="e">
        <f>+C12/#REF!</f>
        <v>#REF!</v>
      </c>
      <c r="Z12" s="34"/>
      <c r="AA12" s="29"/>
      <c r="AB12" s="29"/>
      <c r="AC12" s="64"/>
    </row>
    <row r="13" spans="1:29" s="12" customFormat="1" ht="12" outlineLevel="1">
      <c r="A13" s="28">
        <v>9</v>
      </c>
      <c r="B13" s="37" t="s">
        <v>3994</v>
      </c>
      <c r="C13" s="35">
        <v>30</v>
      </c>
      <c r="D13" s="35"/>
      <c r="E13" s="35"/>
      <c r="F13" s="36">
        <f t="shared" si="0"/>
        <v>30</v>
      </c>
      <c r="G13" s="36">
        <f t="shared" si="1"/>
        <v>28.301886792452802</v>
      </c>
      <c r="H13" s="36">
        <f t="shared" si="2"/>
        <v>1.6981132075471701</v>
      </c>
      <c r="I13" s="36">
        <f t="shared" si="3"/>
        <v>0.20377358490566</v>
      </c>
      <c r="J13" s="63">
        <v>0.06</v>
      </c>
      <c r="K13" s="64"/>
      <c r="L13" s="36">
        <f t="shared" si="4"/>
        <v>28.301886792452802</v>
      </c>
      <c r="M13" s="65">
        <f t="shared" si="5"/>
        <v>1.6981132075471701</v>
      </c>
      <c r="N13" s="58">
        <f t="shared" si="6"/>
        <v>0.20377358490566</v>
      </c>
      <c r="O13" s="66">
        <v>0.06</v>
      </c>
      <c r="P13" s="58">
        <f t="shared" si="7"/>
        <v>30</v>
      </c>
      <c r="Q13" s="58"/>
      <c r="R13" s="65"/>
      <c r="S13" s="58"/>
      <c r="T13" s="83"/>
      <c r="U13" s="84"/>
      <c r="V13" s="84"/>
      <c r="W13" s="84">
        <f t="shared" si="8"/>
        <v>0</v>
      </c>
      <c r="X13" s="84" t="str">
        <f t="shared" si="9"/>
        <v>否</v>
      </c>
      <c r="Y13" s="88" t="e">
        <f>+C13/#REF!</f>
        <v>#REF!</v>
      </c>
      <c r="Z13" s="34"/>
      <c r="AA13" s="29"/>
      <c r="AB13" s="29"/>
      <c r="AC13" s="64"/>
    </row>
    <row r="14" spans="1:29" s="12" customFormat="1" ht="12" outlineLevel="1">
      <c r="A14" s="28">
        <v>10</v>
      </c>
      <c r="B14" s="37" t="s">
        <v>3995</v>
      </c>
      <c r="C14" s="35">
        <v>10</v>
      </c>
      <c r="D14" s="35"/>
      <c r="E14" s="35"/>
      <c r="F14" s="36">
        <f t="shared" si="0"/>
        <v>10</v>
      </c>
      <c r="G14" s="36">
        <f t="shared" si="1"/>
        <v>9.4339622641509404</v>
      </c>
      <c r="H14" s="36">
        <f t="shared" si="2"/>
        <v>0.56603773584905603</v>
      </c>
      <c r="I14" s="36">
        <f t="shared" si="3"/>
        <v>6.7924528301886805E-2</v>
      </c>
      <c r="J14" s="63">
        <v>0.06</v>
      </c>
      <c r="K14" s="64"/>
      <c r="L14" s="36">
        <f t="shared" si="4"/>
        <v>9.4339622641509404</v>
      </c>
      <c r="M14" s="65">
        <f t="shared" si="5"/>
        <v>0.56603773584905603</v>
      </c>
      <c r="N14" s="58">
        <f t="shared" si="6"/>
        <v>6.7924528301886805E-2</v>
      </c>
      <c r="O14" s="66">
        <v>0.06</v>
      </c>
      <c r="P14" s="58">
        <f t="shared" si="7"/>
        <v>10</v>
      </c>
      <c r="Q14" s="58"/>
      <c r="R14" s="65"/>
      <c r="S14" s="58"/>
      <c r="T14" s="83"/>
      <c r="U14" s="84"/>
      <c r="V14" s="84"/>
      <c r="W14" s="84">
        <f t="shared" si="8"/>
        <v>0</v>
      </c>
      <c r="X14" s="84" t="str">
        <f t="shared" si="9"/>
        <v>否</v>
      </c>
      <c r="Y14" s="88" t="e">
        <f>+C14/#REF!</f>
        <v>#REF!</v>
      </c>
      <c r="Z14" s="34"/>
      <c r="AA14" s="34"/>
      <c r="AB14" s="34"/>
      <c r="AC14" s="64"/>
    </row>
    <row r="15" spans="1:29" s="12" customFormat="1" ht="12" outlineLevel="1">
      <c r="A15" s="28">
        <v>11</v>
      </c>
      <c r="B15" s="37" t="s">
        <v>3996</v>
      </c>
      <c r="C15" s="35">
        <v>15.93</v>
      </c>
      <c r="D15" s="35"/>
      <c r="E15" s="35"/>
      <c r="F15" s="36">
        <f t="shared" si="0"/>
        <v>15.93</v>
      </c>
      <c r="G15" s="36">
        <f t="shared" si="1"/>
        <v>15.0283018867925</v>
      </c>
      <c r="H15" s="36">
        <f t="shared" si="2"/>
        <v>0.901698113207547</v>
      </c>
      <c r="I15" s="36">
        <f t="shared" si="3"/>
        <v>0.108203773584906</v>
      </c>
      <c r="J15" s="63">
        <v>0.06</v>
      </c>
      <c r="K15" s="64"/>
      <c r="L15" s="36">
        <f t="shared" si="4"/>
        <v>15.0283018867925</v>
      </c>
      <c r="M15" s="65">
        <f t="shared" si="5"/>
        <v>0.901698113207547</v>
      </c>
      <c r="N15" s="58">
        <f t="shared" si="6"/>
        <v>0.108203773584906</v>
      </c>
      <c r="O15" s="66">
        <v>0.06</v>
      </c>
      <c r="P15" s="58">
        <f t="shared" si="7"/>
        <v>15.93</v>
      </c>
      <c r="Q15" s="58"/>
      <c r="R15" s="65"/>
      <c r="S15" s="58"/>
      <c r="T15" s="83"/>
      <c r="U15" s="84"/>
      <c r="V15" s="84"/>
      <c r="W15" s="84">
        <f t="shared" si="8"/>
        <v>0</v>
      </c>
      <c r="X15" s="84" t="str">
        <f t="shared" si="9"/>
        <v>否</v>
      </c>
      <c r="Y15" s="88" t="e">
        <f>+C15/#REF!</f>
        <v>#REF!</v>
      </c>
      <c r="Z15" s="34"/>
      <c r="AA15" s="34"/>
      <c r="AB15" s="34"/>
      <c r="AC15" s="64"/>
    </row>
    <row r="16" spans="1:29" s="12" customFormat="1" ht="24" outlineLevel="1">
      <c r="A16" s="28">
        <v>12</v>
      </c>
      <c r="B16" s="37" t="s">
        <v>3997</v>
      </c>
      <c r="C16" s="38">
        <v>21.4</v>
      </c>
      <c r="D16" s="35"/>
      <c r="E16" s="35"/>
      <c r="F16" s="36">
        <f t="shared" si="0"/>
        <v>21.4</v>
      </c>
      <c r="G16" s="36">
        <f t="shared" si="1"/>
        <v>20.188679245283002</v>
      </c>
      <c r="H16" s="36">
        <f t="shared" si="2"/>
        <v>1.21132075471698</v>
      </c>
      <c r="I16" s="36">
        <f t="shared" si="3"/>
        <v>0.145358490566038</v>
      </c>
      <c r="J16" s="63">
        <v>0.06</v>
      </c>
      <c r="K16" s="64"/>
      <c r="L16" s="36">
        <f t="shared" si="4"/>
        <v>20.188679245283002</v>
      </c>
      <c r="M16" s="65">
        <f t="shared" si="5"/>
        <v>1.21132075471698</v>
      </c>
      <c r="N16" s="58">
        <f t="shared" si="6"/>
        <v>0.145358490566038</v>
      </c>
      <c r="O16" s="66">
        <v>0.06</v>
      </c>
      <c r="P16" s="58">
        <f t="shared" si="7"/>
        <v>21.4</v>
      </c>
      <c r="Q16" s="58"/>
      <c r="R16" s="65"/>
      <c r="S16" s="58"/>
      <c r="T16" s="83"/>
      <c r="U16" s="84"/>
      <c r="V16" s="84"/>
      <c r="W16" s="84">
        <f t="shared" si="8"/>
        <v>0</v>
      </c>
      <c r="X16" s="84" t="str">
        <f t="shared" si="9"/>
        <v>否</v>
      </c>
      <c r="Y16" s="88" t="e">
        <f>+C16/#REF!</f>
        <v>#REF!</v>
      </c>
      <c r="Z16" s="34"/>
      <c r="AA16" s="34"/>
      <c r="AB16" s="34"/>
      <c r="AC16" s="64"/>
    </row>
    <row r="17" spans="1:256" s="12" customFormat="1" ht="12" outlineLevel="1">
      <c r="A17" s="28">
        <v>13</v>
      </c>
      <c r="B17" s="37" t="s">
        <v>3998</v>
      </c>
      <c r="C17" s="38">
        <v>0</v>
      </c>
      <c r="D17" s="35"/>
      <c r="E17" s="35"/>
      <c r="F17" s="36">
        <f t="shared" ref="F17:F28" si="10">+IF(D17&gt;0,D17,C17)</f>
        <v>0</v>
      </c>
      <c r="G17" s="36">
        <f t="shared" ref="G17:G28" si="11">+F17/(1+J17)</f>
        <v>0</v>
      </c>
      <c r="H17" s="36">
        <f t="shared" ref="H17:H28" si="12">+G17*J17</f>
        <v>0</v>
      </c>
      <c r="I17" s="36">
        <f t="shared" ref="I17:I28" si="13">+H17*12%</f>
        <v>0</v>
      </c>
      <c r="J17" s="63">
        <v>0.06</v>
      </c>
      <c r="K17" s="64"/>
      <c r="L17" s="36">
        <f t="shared" ref="L17:L28" si="14">+G17*(1-K17)</f>
        <v>0</v>
      </c>
      <c r="M17" s="65">
        <f t="shared" ref="M17:M28" si="15">+L17*O17</f>
        <v>0</v>
      </c>
      <c r="N17" s="58">
        <f t="shared" ref="N17:N28" si="16">+M17*12%</f>
        <v>0</v>
      </c>
      <c r="O17" s="66">
        <v>0.06</v>
      </c>
      <c r="P17" s="58">
        <f t="shared" ref="P17:P28" si="17">+L17+M17</f>
        <v>0</v>
      </c>
      <c r="Q17" s="58"/>
      <c r="R17" s="65"/>
      <c r="S17" s="58"/>
      <c r="T17" s="83"/>
      <c r="U17" s="84"/>
      <c r="V17" s="84"/>
      <c r="W17" s="84">
        <f t="shared" ref="W17:W25" si="18">+G17-L17-(I17-N17)</f>
        <v>0</v>
      </c>
      <c r="X17" s="84" t="str">
        <f t="shared" ref="X17:X28" si="19">+IF(W17&gt;0,"是","否")</f>
        <v>否</v>
      </c>
      <c r="Y17" s="88" t="e">
        <f>+C17/#REF!</f>
        <v>#REF!</v>
      </c>
      <c r="Z17" s="34"/>
      <c r="AA17" s="34"/>
      <c r="AB17" s="34"/>
      <c r="AC17" s="64"/>
    </row>
    <row r="18" spans="1:256" s="12" customFormat="1" ht="12" outlineLevel="1">
      <c r="A18" s="28">
        <v>14</v>
      </c>
      <c r="B18" s="37" t="s">
        <v>3999</v>
      </c>
      <c r="C18" s="35">
        <v>5</v>
      </c>
      <c r="D18" s="35"/>
      <c r="E18" s="35"/>
      <c r="F18" s="36">
        <f t="shared" si="10"/>
        <v>5</v>
      </c>
      <c r="G18" s="36">
        <f t="shared" si="11"/>
        <v>4.7169811320754702</v>
      </c>
      <c r="H18" s="36">
        <f t="shared" si="12"/>
        <v>0.28301886792452802</v>
      </c>
      <c r="I18" s="36">
        <f t="shared" si="13"/>
        <v>3.3962264150943403E-2</v>
      </c>
      <c r="J18" s="63">
        <v>0.06</v>
      </c>
      <c r="K18" s="64"/>
      <c r="L18" s="36">
        <f t="shared" si="14"/>
        <v>4.7169811320754702</v>
      </c>
      <c r="M18" s="65">
        <f t="shared" si="15"/>
        <v>0.28301886792452802</v>
      </c>
      <c r="N18" s="58">
        <f t="shared" si="16"/>
        <v>3.3962264150943403E-2</v>
      </c>
      <c r="O18" s="66">
        <v>0.06</v>
      </c>
      <c r="P18" s="58">
        <f t="shared" si="17"/>
        <v>5</v>
      </c>
      <c r="Q18" s="58"/>
      <c r="R18" s="65"/>
      <c r="S18" s="58"/>
      <c r="T18" s="83"/>
      <c r="U18" s="84"/>
      <c r="V18" s="84"/>
      <c r="W18" s="84">
        <f t="shared" si="18"/>
        <v>0</v>
      </c>
      <c r="X18" s="84" t="str">
        <f t="shared" si="19"/>
        <v>否</v>
      </c>
      <c r="Y18" s="88" t="e">
        <f>+C18/#REF!</f>
        <v>#REF!</v>
      </c>
      <c r="Z18" s="34"/>
      <c r="AA18" s="34"/>
      <c r="AB18" s="34"/>
      <c r="AC18" s="64"/>
    </row>
    <row r="19" spans="1:256" s="12" customFormat="1" ht="12" outlineLevel="1">
      <c r="A19" s="28">
        <v>15</v>
      </c>
      <c r="B19" s="37" t="s">
        <v>4000</v>
      </c>
      <c r="C19" s="35">
        <v>23</v>
      </c>
      <c r="D19" s="35"/>
      <c r="E19" s="35"/>
      <c r="F19" s="36">
        <f t="shared" si="10"/>
        <v>23</v>
      </c>
      <c r="G19" s="36">
        <f t="shared" si="11"/>
        <v>21.698113207547198</v>
      </c>
      <c r="H19" s="36">
        <f t="shared" si="12"/>
        <v>1.3018867924528299</v>
      </c>
      <c r="I19" s="36">
        <f t="shared" si="13"/>
        <v>0.15622641509433999</v>
      </c>
      <c r="J19" s="63">
        <v>0.06</v>
      </c>
      <c r="K19" s="64"/>
      <c r="L19" s="36">
        <f t="shared" si="14"/>
        <v>21.698113207547198</v>
      </c>
      <c r="M19" s="65">
        <f t="shared" si="15"/>
        <v>1.3018867924528299</v>
      </c>
      <c r="N19" s="58">
        <f t="shared" si="16"/>
        <v>0.15622641509433999</v>
      </c>
      <c r="O19" s="66">
        <v>0.06</v>
      </c>
      <c r="P19" s="58">
        <f t="shared" si="17"/>
        <v>23</v>
      </c>
      <c r="Q19" s="58"/>
      <c r="R19" s="65"/>
      <c r="S19" s="58"/>
      <c r="T19" s="83"/>
      <c r="U19" s="84"/>
      <c r="V19" s="84"/>
      <c r="W19" s="84">
        <f t="shared" si="18"/>
        <v>0</v>
      </c>
      <c r="X19" s="84" t="str">
        <f t="shared" si="19"/>
        <v>否</v>
      </c>
      <c r="Y19" s="88" t="e">
        <f>+C19/#REF!</f>
        <v>#REF!</v>
      </c>
      <c r="Z19" s="34"/>
      <c r="AA19" s="34"/>
      <c r="AB19" s="34"/>
      <c r="AC19" s="64"/>
    </row>
    <row r="20" spans="1:256" s="12" customFormat="1" ht="12" outlineLevel="1">
      <c r="A20" s="28">
        <v>16</v>
      </c>
      <c r="B20" s="37" t="s">
        <v>4001</v>
      </c>
      <c r="C20" s="35"/>
      <c r="D20" s="35">
        <v>10</v>
      </c>
      <c r="E20" s="35"/>
      <c r="F20" s="36">
        <f t="shared" si="10"/>
        <v>10</v>
      </c>
      <c r="G20" s="36">
        <f t="shared" si="11"/>
        <v>9.4339622641509404</v>
      </c>
      <c r="H20" s="36">
        <f t="shared" si="12"/>
        <v>0.56603773584905603</v>
      </c>
      <c r="I20" s="36">
        <f t="shared" si="13"/>
        <v>6.7924528301886805E-2</v>
      </c>
      <c r="J20" s="63">
        <v>0.06</v>
      </c>
      <c r="K20" s="64"/>
      <c r="L20" s="36">
        <f t="shared" si="14"/>
        <v>9.4339622641509404</v>
      </c>
      <c r="M20" s="65">
        <f t="shared" si="15"/>
        <v>0.56603773584905603</v>
      </c>
      <c r="N20" s="58">
        <f t="shared" si="16"/>
        <v>6.7924528301886805E-2</v>
      </c>
      <c r="O20" s="66">
        <v>0.06</v>
      </c>
      <c r="P20" s="58">
        <f t="shared" si="17"/>
        <v>10</v>
      </c>
      <c r="Q20" s="58"/>
      <c r="R20" s="65"/>
      <c r="S20" s="58"/>
      <c r="T20" s="83"/>
      <c r="U20" s="84"/>
      <c r="V20" s="84"/>
      <c r="W20" s="84">
        <f t="shared" si="18"/>
        <v>0</v>
      </c>
      <c r="X20" s="84" t="str">
        <f t="shared" si="19"/>
        <v>否</v>
      </c>
      <c r="Y20" s="88" t="e">
        <f>+C20/#REF!</f>
        <v>#REF!</v>
      </c>
      <c r="Z20" s="34"/>
      <c r="AA20" s="34"/>
      <c r="AB20" s="34"/>
      <c r="AC20" s="64"/>
    </row>
    <row r="21" spans="1:256" s="12" customFormat="1" ht="12" outlineLevel="1">
      <c r="A21" s="28">
        <v>17</v>
      </c>
      <c r="B21" s="37" t="s">
        <v>4002</v>
      </c>
      <c r="C21" s="35"/>
      <c r="D21" s="35">
        <v>2</v>
      </c>
      <c r="E21" s="35"/>
      <c r="F21" s="36">
        <f t="shared" si="10"/>
        <v>2</v>
      </c>
      <c r="G21" s="36">
        <f t="shared" si="11"/>
        <v>1.88679245283019</v>
      </c>
      <c r="H21" s="36">
        <f t="shared" si="12"/>
        <v>0.113207547169811</v>
      </c>
      <c r="I21" s="36">
        <f t="shared" si="13"/>
        <v>1.35849056603774E-2</v>
      </c>
      <c r="J21" s="63">
        <v>0.06</v>
      </c>
      <c r="K21" s="64"/>
      <c r="L21" s="36">
        <f t="shared" si="14"/>
        <v>1.88679245283019</v>
      </c>
      <c r="M21" s="65">
        <f t="shared" si="15"/>
        <v>0.113207547169811</v>
      </c>
      <c r="N21" s="58">
        <f t="shared" si="16"/>
        <v>1.35849056603774E-2</v>
      </c>
      <c r="O21" s="66">
        <v>0.06</v>
      </c>
      <c r="P21" s="58">
        <f t="shared" si="17"/>
        <v>2</v>
      </c>
      <c r="Q21" s="58"/>
      <c r="R21" s="65"/>
      <c r="S21" s="58"/>
      <c r="T21" s="83"/>
      <c r="U21" s="84"/>
      <c r="V21" s="84"/>
      <c r="W21" s="84">
        <f t="shared" si="18"/>
        <v>0</v>
      </c>
      <c r="X21" s="84" t="str">
        <f t="shared" si="19"/>
        <v>否</v>
      </c>
      <c r="Y21" s="88" t="e">
        <f>+C21/#REF!</f>
        <v>#REF!</v>
      </c>
      <c r="Z21" s="34"/>
      <c r="AA21" s="34"/>
      <c r="AB21" s="34"/>
      <c r="AC21" s="64"/>
    </row>
    <row r="22" spans="1:256" s="12" customFormat="1" ht="12" outlineLevel="1">
      <c r="A22" s="28">
        <v>18</v>
      </c>
      <c r="B22" s="37" t="s">
        <v>4003</v>
      </c>
      <c r="C22" s="39">
        <v>12</v>
      </c>
      <c r="D22" s="35"/>
      <c r="E22" s="35"/>
      <c r="F22" s="36">
        <f t="shared" si="10"/>
        <v>12</v>
      </c>
      <c r="G22" s="36">
        <f t="shared" si="11"/>
        <v>11.320754716981099</v>
      </c>
      <c r="H22" s="36">
        <f t="shared" si="12"/>
        <v>0.679245283018868</v>
      </c>
      <c r="I22" s="36">
        <f t="shared" si="13"/>
        <v>8.1509433962264094E-2</v>
      </c>
      <c r="J22" s="63">
        <v>0.06</v>
      </c>
      <c r="K22" s="64"/>
      <c r="L22" s="36">
        <f t="shared" si="14"/>
        <v>11.320754716981099</v>
      </c>
      <c r="M22" s="65">
        <f t="shared" si="15"/>
        <v>0.679245283018868</v>
      </c>
      <c r="N22" s="58">
        <f t="shared" si="16"/>
        <v>8.1509433962264094E-2</v>
      </c>
      <c r="O22" s="66">
        <v>0.06</v>
      </c>
      <c r="P22" s="58">
        <f t="shared" si="17"/>
        <v>12</v>
      </c>
      <c r="Q22" s="58"/>
      <c r="R22" s="65"/>
      <c r="S22" s="58"/>
      <c r="T22" s="83"/>
      <c r="U22" s="84"/>
      <c r="V22" s="84"/>
      <c r="W22" s="84">
        <f t="shared" si="18"/>
        <v>0</v>
      </c>
      <c r="X22" s="84" t="str">
        <f t="shared" si="19"/>
        <v>否</v>
      </c>
      <c r="Y22" s="88" t="e">
        <f>+C22/#REF!</f>
        <v>#REF!</v>
      </c>
      <c r="Z22" s="34"/>
      <c r="AA22" s="34"/>
      <c r="AB22" s="34"/>
      <c r="AC22" s="64"/>
    </row>
    <row r="23" spans="1:256" s="12" customFormat="1" ht="24" outlineLevel="1">
      <c r="A23" s="28">
        <v>19</v>
      </c>
      <c r="B23" s="37" t="s">
        <v>4004</v>
      </c>
      <c r="C23" s="35">
        <v>10</v>
      </c>
      <c r="D23" s="35"/>
      <c r="E23" s="35"/>
      <c r="F23" s="36">
        <f t="shared" si="10"/>
        <v>10</v>
      </c>
      <c r="G23" s="36">
        <f t="shared" si="11"/>
        <v>9.4339622641509404</v>
      </c>
      <c r="H23" s="36">
        <f t="shared" si="12"/>
        <v>0.56603773584905603</v>
      </c>
      <c r="I23" s="36">
        <f t="shared" si="13"/>
        <v>6.7924528301886805E-2</v>
      </c>
      <c r="J23" s="63">
        <v>0.06</v>
      </c>
      <c r="K23" s="64"/>
      <c r="L23" s="36">
        <f t="shared" si="14"/>
        <v>9.4339622641509404</v>
      </c>
      <c r="M23" s="65">
        <f t="shared" si="15"/>
        <v>0.56603773584905603</v>
      </c>
      <c r="N23" s="58">
        <f t="shared" si="16"/>
        <v>6.7924528301886805E-2</v>
      </c>
      <c r="O23" s="66">
        <v>0.06</v>
      </c>
      <c r="P23" s="58">
        <f t="shared" si="17"/>
        <v>10</v>
      </c>
      <c r="Q23" s="58"/>
      <c r="R23" s="65"/>
      <c r="S23" s="58"/>
      <c r="T23" s="83"/>
      <c r="U23" s="84"/>
      <c r="V23" s="84"/>
      <c r="W23" s="84">
        <f t="shared" si="18"/>
        <v>0</v>
      </c>
      <c r="X23" s="84" t="str">
        <f t="shared" si="19"/>
        <v>否</v>
      </c>
      <c r="Y23" s="88" t="e">
        <f>+C23/#REF!</f>
        <v>#REF!</v>
      </c>
      <c r="Z23" s="34"/>
      <c r="AA23" s="34"/>
      <c r="AB23" s="34"/>
      <c r="AC23" s="64"/>
    </row>
    <row r="24" spans="1:256" s="12" customFormat="1" ht="12" outlineLevel="1">
      <c r="A24" s="28">
        <v>20</v>
      </c>
      <c r="B24" s="40" t="s">
        <v>4005</v>
      </c>
      <c r="C24" s="35">
        <v>12.14</v>
      </c>
      <c r="D24" s="35"/>
      <c r="E24" s="35"/>
      <c r="F24" s="36">
        <f t="shared" si="10"/>
        <v>12.14</v>
      </c>
      <c r="G24" s="36">
        <f t="shared" si="11"/>
        <v>11.452830188679201</v>
      </c>
      <c r="H24" s="36">
        <f t="shared" si="12"/>
        <v>0.68716981132075505</v>
      </c>
      <c r="I24" s="36">
        <f t="shared" si="13"/>
        <v>8.24603773584906E-2</v>
      </c>
      <c r="J24" s="63">
        <v>0.06</v>
      </c>
      <c r="K24" s="64"/>
      <c r="L24" s="36">
        <f t="shared" si="14"/>
        <v>11.452830188679201</v>
      </c>
      <c r="M24" s="65">
        <f t="shared" si="15"/>
        <v>0.68716981132075505</v>
      </c>
      <c r="N24" s="58">
        <f t="shared" si="16"/>
        <v>8.24603773584906E-2</v>
      </c>
      <c r="O24" s="66">
        <v>0.06</v>
      </c>
      <c r="P24" s="58">
        <f t="shared" si="17"/>
        <v>12.14</v>
      </c>
      <c r="Q24" s="58"/>
      <c r="R24" s="65"/>
      <c r="S24" s="58"/>
      <c r="T24" s="83"/>
      <c r="U24" s="84"/>
      <c r="V24" s="84"/>
      <c r="W24" s="84">
        <f t="shared" si="18"/>
        <v>0</v>
      </c>
      <c r="X24" s="84" t="str">
        <f t="shared" si="19"/>
        <v>否</v>
      </c>
      <c r="Y24" s="88" t="e">
        <f>+C24/#REF!</f>
        <v>#REF!</v>
      </c>
      <c r="Z24" s="34"/>
      <c r="AA24" s="29"/>
      <c r="AB24" s="29"/>
      <c r="AC24" s="64"/>
    </row>
    <row r="25" spans="1:256" s="12" customFormat="1" ht="24" outlineLevel="1">
      <c r="A25" s="28">
        <v>21</v>
      </c>
      <c r="B25" s="40" t="s">
        <v>4006</v>
      </c>
      <c r="C25" s="35">
        <v>121.4</v>
      </c>
      <c r="D25" s="35"/>
      <c r="E25" s="35"/>
      <c r="F25" s="36">
        <f t="shared" si="10"/>
        <v>121.4</v>
      </c>
      <c r="G25" s="36">
        <f t="shared" si="11"/>
        <v>114.52830188679199</v>
      </c>
      <c r="H25" s="36">
        <f t="shared" si="12"/>
        <v>6.8716981132075503</v>
      </c>
      <c r="I25" s="36">
        <f t="shared" si="13"/>
        <v>0.824603773584906</v>
      </c>
      <c r="J25" s="63">
        <v>0.06</v>
      </c>
      <c r="K25" s="64"/>
      <c r="L25" s="36">
        <f t="shared" si="14"/>
        <v>114.52830188679199</v>
      </c>
      <c r="M25" s="65">
        <f t="shared" si="15"/>
        <v>6.8716981132075503</v>
      </c>
      <c r="N25" s="58">
        <f t="shared" si="16"/>
        <v>0.824603773584906</v>
      </c>
      <c r="O25" s="66">
        <v>0.06</v>
      </c>
      <c r="P25" s="58">
        <f t="shared" si="17"/>
        <v>121.4</v>
      </c>
      <c r="Q25" s="58"/>
      <c r="R25" s="65"/>
      <c r="S25" s="58"/>
      <c r="T25" s="83"/>
      <c r="U25" s="84"/>
      <c r="V25" s="84"/>
      <c r="W25" s="84">
        <f t="shared" si="18"/>
        <v>0</v>
      </c>
      <c r="X25" s="84" t="str">
        <f t="shared" si="19"/>
        <v>否</v>
      </c>
      <c r="Y25" s="88" t="e">
        <f>+C25/#REF!</f>
        <v>#REF!</v>
      </c>
      <c r="Z25" s="34"/>
      <c r="AA25" s="29"/>
      <c r="AB25" s="29"/>
      <c r="AC25" s="64"/>
    </row>
    <row r="26" spans="1:256" s="12" customFormat="1" ht="12" outlineLevel="1">
      <c r="A26" s="28">
        <v>22</v>
      </c>
      <c r="B26" s="40" t="s">
        <v>4007</v>
      </c>
      <c r="C26" s="35">
        <v>219.08</v>
      </c>
      <c r="D26" s="35"/>
      <c r="E26" s="35"/>
      <c r="F26" s="36">
        <f t="shared" si="10"/>
        <v>219.08</v>
      </c>
      <c r="G26" s="36">
        <f t="shared" si="11"/>
        <v>206.67924528301899</v>
      </c>
      <c r="H26" s="36">
        <f t="shared" si="12"/>
        <v>12.400754716981099</v>
      </c>
      <c r="I26" s="36">
        <f t="shared" si="13"/>
        <v>1.4880905660377399</v>
      </c>
      <c r="J26" s="63">
        <v>0.06</v>
      </c>
      <c r="K26" s="64"/>
      <c r="L26" s="36">
        <f t="shared" si="14"/>
        <v>206.67924528301899</v>
      </c>
      <c r="M26" s="65">
        <f t="shared" si="15"/>
        <v>12.400754716981099</v>
      </c>
      <c r="N26" s="58">
        <f t="shared" si="16"/>
        <v>1.4880905660377399</v>
      </c>
      <c r="O26" s="66">
        <v>0.06</v>
      </c>
      <c r="P26" s="58">
        <f t="shared" si="17"/>
        <v>219.08</v>
      </c>
      <c r="Q26" s="58"/>
      <c r="R26" s="65"/>
      <c r="S26" s="58"/>
      <c r="T26" s="83"/>
      <c r="U26" s="84"/>
      <c r="V26" s="84"/>
      <c r="W26" s="84">
        <f t="shared" ref="W26:W28" si="20">+G26-L26-(I26-N26)</f>
        <v>0</v>
      </c>
      <c r="X26" s="84" t="str">
        <f t="shared" si="19"/>
        <v>否</v>
      </c>
      <c r="Y26" s="88" t="e">
        <f>+C26/#REF!</f>
        <v>#REF!</v>
      </c>
      <c r="Z26" s="34"/>
      <c r="AA26" s="29"/>
      <c r="AB26" s="29"/>
      <c r="AC26" s="64"/>
    </row>
    <row r="27" spans="1:256" s="13" customFormat="1" outlineLevel="1">
      <c r="A27" s="41">
        <v>23</v>
      </c>
      <c r="B27" s="37" t="s">
        <v>4008</v>
      </c>
      <c r="C27" s="39"/>
      <c r="D27" s="39">
        <v>18.11</v>
      </c>
      <c r="E27" s="39"/>
      <c r="F27" s="42">
        <f t="shared" si="10"/>
        <v>18.11</v>
      </c>
      <c r="G27" s="42">
        <f t="shared" si="11"/>
        <v>17.084905660377402</v>
      </c>
      <c r="H27" s="42">
        <f t="shared" si="12"/>
        <v>1.02509433962264</v>
      </c>
      <c r="I27" s="42">
        <f t="shared" si="13"/>
        <v>0.123011320754717</v>
      </c>
      <c r="J27" s="67">
        <v>0.06</v>
      </c>
      <c r="K27" s="68"/>
      <c r="L27" s="42">
        <f t="shared" si="14"/>
        <v>17.084905660377402</v>
      </c>
      <c r="M27" s="69">
        <f t="shared" si="15"/>
        <v>1.02509433962264</v>
      </c>
      <c r="N27" s="70">
        <f t="shared" si="16"/>
        <v>0.123011320754717</v>
      </c>
      <c r="O27" s="71">
        <v>0.06</v>
      </c>
      <c r="P27" s="70">
        <f t="shared" si="17"/>
        <v>18.11</v>
      </c>
      <c r="Q27" s="70"/>
      <c r="R27" s="69"/>
      <c r="S27" s="70"/>
      <c r="T27" s="83"/>
      <c r="U27" s="84"/>
      <c r="V27" s="84"/>
      <c r="W27" s="84">
        <f t="shared" si="20"/>
        <v>0</v>
      </c>
      <c r="X27" s="84" t="str">
        <f t="shared" si="19"/>
        <v>否</v>
      </c>
      <c r="Y27" s="88" t="e">
        <f>+C27/#REF!</f>
        <v>#REF!</v>
      </c>
      <c r="Z27" s="37"/>
      <c r="AA27" s="94"/>
      <c r="AB27" s="94"/>
      <c r="AC27" s="68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  <c r="IQ27" s="95"/>
      <c r="IR27" s="95"/>
      <c r="IS27" s="95"/>
      <c r="IT27" s="95"/>
      <c r="IU27" s="95"/>
      <c r="IV27" s="95"/>
    </row>
    <row r="28" spans="1:256" s="13" customFormat="1" outlineLevel="1">
      <c r="A28" s="41">
        <v>24</v>
      </c>
      <c r="B28" s="37" t="s">
        <v>4009</v>
      </c>
      <c r="C28" s="39" t="e">
        <f>+(#REF!+#REF!+#REF!+#REF!)*2%</f>
        <v>#REF!</v>
      </c>
      <c r="D28" s="39"/>
      <c r="E28" s="39"/>
      <c r="F28" s="42" t="e">
        <f t="shared" si="10"/>
        <v>#REF!</v>
      </c>
      <c r="G28" s="42" t="e">
        <f t="shared" si="11"/>
        <v>#REF!</v>
      </c>
      <c r="H28" s="42" t="e">
        <f t="shared" si="12"/>
        <v>#REF!</v>
      </c>
      <c r="I28" s="42" t="e">
        <f t="shared" si="13"/>
        <v>#REF!</v>
      </c>
      <c r="J28" s="67">
        <v>0.06</v>
      </c>
      <c r="K28" s="68"/>
      <c r="L28" s="42" t="e">
        <f t="shared" si="14"/>
        <v>#REF!</v>
      </c>
      <c r="M28" s="69" t="e">
        <f t="shared" si="15"/>
        <v>#REF!</v>
      </c>
      <c r="N28" s="70" t="e">
        <f t="shared" si="16"/>
        <v>#REF!</v>
      </c>
      <c r="O28" s="71">
        <v>0.06</v>
      </c>
      <c r="P28" s="70" t="e">
        <f t="shared" si="17"/>
        <v>#REF!</v>
      </c>
      <c r="Q28" s="85"/>
      <c r="R28" s="69"/>
      <c r="S28" s="70"/>
      <c r="T28" s="83"/>
      <c r="U28" s="84"/>
      <c r="V28" s="84"/>
      <c r="W28" s="84" t="e">
        <f t="shared" si="20"/>
        <v>#REF!</v>
      </c>
      <c r="X28" s="84" t="e">
        <f t="shared" si="19"/>
        <v>#REF!</v>
      </c>
      <c r="Y28" s="96" t="e">
        <f>+C28/#REF!</f>
        <v>#REF!</v>
      </c>
      <c r="Z28" s="37"/>
      <c r="AA28" s="37"/>
      <c r="AB28" s="37"/>
      <c r="AC28" s="68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  <c r="IV28" s="95"/>
    </row>
    <row r="29" spans="1:256" s="14" customFormat="1" ht="24">
      <c r="A29" s="43" t="s">
        <v>4010</v>
      </c>
      <c r="B29" s="31" t="s">
        <v>4011</v>
      </c>
      <c r="C29" s="33">
        <f t="shared" ref="C29:H29" si="21">+SUM(C30:C34)</f>
        <v>213.80114499999999</v>
      </c>
      <c r="D29" s="33">
        <f>SUM(D30:D33)</f>
        <v>212.77</v>
      </c>
      <c r="E29" s="33"/>
      <c r="F29" s="33">
        <f t="shared" si="21"/>
        <v>212.77</v>
      </c>
      <c r="G29" s="33">
        <f t="shared" si="21"/>
        <v>195.201834862385</v>
      </c>
      <c r="H29" s="33">
        <f t="shared" si="21"/>
        <v>17.568165137614699</v>
      </c>
      <c r="I29" s="33">
        <f t="shared" ref="I29:N29" si="22">+SUM(I30:I34)</f>
        <v>2.10817981651376</v>
      </c>
      <c r="J29" s="61"/>
      <c r="K29" s="61"/>
      <c r="L29" s="33">
        <f t="shared" si="22"/>
        <v>195.201834862385</v>
      </c>
      <c r="M29" s="33">
        <f t="shared" si="22"/>
        <v>17.029266055045898</v>
      </c>
      <c r="N29" s="33">
        <f t="shared" si="22"/>
        <v>2.0435119266055</v>
      </c>
      <c r="O29" s="62"/>
      <c r="P29" s="33">
        <f>+SUM(P30:P34)</f>
        <v>212.23110091743101</v>
      </c>
      <c r="Q29" s="33"/>
      <c r="R29" s="33"/>
      <c r="S29" s="33"/>
      <c r="T29" s="82"/>
      <c r="U29" s="33">
        <f>+SUM(U30:U34)</f>
        <v>0.3</v>
      </c>
      <c r="V29" s="33"/>
      <c r="W29" s="33">
        <f>+SUM(W30:W34)</f>
        <v>-6.4667889908256906E-2</v>
      </c>
      <c r="X29" s="33"/>
      <c r="Y29" s="91" t="e">
        <f>+C29/#REF!</f>
        <v>#REF!</v>
      </c>
      <c r="Z29" s="97"/>
      <c r="AA29" s="31"/>
      <c r="AB29" s="31"/>
      <c r="AC29" s="61"/>
    </row>
    <row r="30" spans="1:256" s="12" customFormat="1" ht="12" outlineLevel="1">
      <c r="A30" s="28">
        <v>1</v>
      </c>
      <c r="B30" s="44" t="s">
        <v>4012</v>
      </c>
      <c r="C30" s="45">
        <f>100487.6/10000</f>
        <v>10.04876</v>
      </c>
      <c r="D30" s="46">
        <v>9.7899999999999991</v>
      </c>
      <c r="E30" s="46">
        <f>5973.33/10000</f>
        <v>0.597333</v>
      </c>
      <c r="F30" s="36">
        <f>+IF(D30&gt;0,D30,C30)</f>
        <v>9.7899999999999991</v>
      </c>
      <c r="G30" s="36">
        <f>+F30/(1+J30)</f>
        <v>8.9816513761467895</v>
      </c>
      <c r="H30" s="36">
        <f>+G30*J30</f>
        <v>0.80834862385321105</v>
      </c>
      <c r="I30" s="36">
        <f>+H30*12%</f>
        <v>9.7001834862385297E-2</v>
      </c>
      <c r="J30" s="63">
        <v>0.09</v>
      </c>
      <c r="K30" s="72"/>
      <c r="L30" s="36">
        <f>+G30*(1-K30)</f>
        <v>8.9816513761467895</v>
      </c>
      <c r="M30" s="65">
        <f>+L30*O30</f>
        <v>0.26944954128440401</v>
      </c>
      <c r="N30" s="58">
        <f>+M30*12%</f>
        <v>3.2333944954128398E-2</v>
      </c>
      <c r="O30" s="73">
        <v>0.03</v>
      </c>
      <c r="P30" s="58">
        <f>+L30+M30</f>
        <v>9.2511009174311898</v>
      </c>
      <c r="Q30" s="58"/>
      <c r="R30" s="69">
        <v>6.6</v>
      </c>
      <c r="S30" s="58">
        <f t="shared" ref="S30:S33" si="23">+R30*U30</f>
        <v>0.39600000000000002</v>
      </c>
      <c r="T30" s="36">
        <f t="shared" ref="T30:T33" si="24">+S30*12%</f>
        <v>4.752E-2</v>
      </c>
      <c r="U30" s="86">
        <v>0.06</v>
      </c>
      <c r="V30" s="84">
        <f t="shared" ref="V30:V33" si="25">+R30+S30</f>
        <v>6.9960000000000004</v>
      </c>
      <c r="W30" s="84">
        <f>+G30-L30-(I30-N30)</f>
        <v>-6.4667889908256906E-2</v>
      </c>
      <c r="X30" s="84" t="str">
        <f>+IF(W30&gt;0,"是","否")</f>
        <v>否</v>
      </c>
      <c r="Y30" s="88" t="e">
        <f>+C30/#REF!</f>
        <v>#REF!</v>
      </c>
      <c r="Z30" s="34"/>
      <c r="AA30" s="29"/>
      <c r="AB30" s="29"/>
      <c r="AC30" s="63"/>
      <c r="AD30" s="248" t="s">
        <v>4013</v>
      </c>
    </row>
    <row r="31" spans="1:256" s="13" customFormat="1" ht="24" outlineLevel="1">
      <c r="A31" s="41">
        <v>2</v>
      </c>
      <c r="B31" s="47" t="s">
        <v>4014</v>
      </c>
      <c r="C31" s="48">
        <f>693159.71/10000</f>
        <v>69.315971000000005</v>
      </c>
      <c r="D31" s="49">
        <v>67.39</v>
      </c>
      <c r="E31" s="49">
        <f>21070.52/10000</f>
        <v>2.1070519999999999</v>
      </c>
      <c r="F31" s="36">
        <f>+IF(D31&gt;0,D31,C31)</f>
        <v>67.39</v>
      </c>
      <c r="G31" s="36">
        <f>+F31/(1+J31)</f>
        <v>61.825688073394502</v>
      </c>
      <c r="H31" s="36">
        <f>+G31*J31</f>
        <v>5.5643119266054999</v>
      </c>
      <c r="I31" s="36">
        <f>+H31*12%</f>
        <v>0.66771743119266003</v>
      </c>
      <c r="J31" s="63">
        <v>0.09</v>
      </c>
      <c r="K31" s="72"/>
      <c r="L31" s="36">
        <f>+G31*(1-K31)</f>
        <v>61.825688073394502</v>
      </c>
      <c r="M31" s="65">
        <f>+L31*O31</f>
        <v>5.5643119266054999</v>
      </c>
      <c r="N31" s="58">
        <f>+M31*12%</f>
        <v>0.66771743119266003</v>
      </c>
      <c r="O31" s="73">
        <v>0.09</v>
      </c>
      <c r="P31" s="58">
        <f>+L31+M31</f>
        <v>67.39</v>
      </c>
      <c r="Q31" s="58"/>
      <c r="R31" s="69">
        <f>32.74+28</f>
        <v>60.74</v>
      </c>
      <c r="S31" s="58">
        <f t="shared" si="23"/>
        <v>3.6444000000000001</v>
      </c>
      <c r="T31" s="36">
        <f t="shared" si="24"/>
        <v>0.43732799999999999</v>
      </c>
      <c r="U31" s="86">
        <v>0.06</v>
      </c>
      <c r="V31" s="84">
        <f t="shared" si="25"/>
        <v>64.384399999999999</v>
      </c>
      <c r="W31" s="84">
        <f>+G31-L31-(I31-N31)</f>
        <v>0</v>
      </c>
      <c r="X31" s="84" t="str">
        <f>+IF(W31&gt;0,"是","否")</f>
        <v>否</v>
      </c>
      <c r="Y31" s="88" t="e">
        <f>+C31/#REF!</f>
        <v>#REF!</v>
      </c>
      <c r="Z31" s="37"/>
      <c r="AA31" s="37"/>
      <c r="AB31" s="37"/>
      <c r="AC31" s="67"/>
      <c r="AD31" s="248"/>
    </row>
    <row r="32" spans="1:256" s="12" customFormat="1" ht="24" outlineLevel="1">
      <c r="A32" s="28">
        <v>3</v>
      </c>
      <c r="B32" s="50" t="s">
        <v>4015</v>
      </c>
      <c r="C32" s="45">
        <f>522946.48/10000</f>
        <v>52.294648000000002</v>
      </c>
      <c r="D32" s="46">
        <v>52.81</v>
      </c>
      <c r="E32" s="46">
        <f>29937.9/10000</f>
        <v>2.9937900000000002</v>
      </c>
      <c r="F32" s="36">
        <f>+IF(D32&gt;0,D32,C32)</f>
        <v>52.81</v>
      </c>
      <c r="G32" s="36">
        <f>+F32/(1+J32)</f>
        <v>48.449541284403701</v>
      </c>
      <c r="H32" s="36">
        <f>+G32*J32</f>
        <v>4.3604587155963301</v>
      </c>
      <c r="I32" s="36">
        <f>+H32*12%</f>
        <v>0.52325504587155902</v>
      </c>
      <c r="J32" s="63">
        <v>0.09</v>
      </c>
      <c r="K32" s="72"/>
      <c r="L32" s="36">
        <f>+G32*(1-K32)</f>
        <v>48.449541284403701</v>
      </c>
      <c r="M32" s="65">
        <f>+L32*O32</f>
        <v>4.3604587155963301</v>
      </c>
      <c r="N32" s="58">
        <f>+M32*12%</f>
        <v>0.52325504587155902</v>
      </c>
      <c r="O32" s="73">
        <v>0.09</v>
      </c>
      <c r="P32" s="58">
        <f>+L32+M32</f>
        <v>52.81</v>
      </c>
      <c r="Q32" s="58"/>
      <c r="R32" s="65">
        <f>252168.14/10000</f>
        <v>25.216813999999999</v>
      </c>
      <c r="S32" s="58">
        <f t="shared" si="23"/>
        <v>2.2695132600000001</v>
      </c>
      <c r="T32" s="36">
        <f t="shared" si="24"/>
        <v>0.27234159120000001</v>
      </c>
      <c r="U32" s="86">
        <v>0.09</v>
      </c>
      <c r="V32" s="84">
        <f t="shared" si="25"/>
        <v>27.486327259999999</v>
      </c>
      <c r="W32" s="84">
        <f>+G32-L32-(I32-N32)</f>
        <v>0</v>
      </c>
      <c r="X32" s="84" t="str">
        <f>+IF(W32&gt;0,"是","否")</f>
        <v>否</v>
      </c>
      <c r="Y32" s="88" t="e">
        <f>+C32/#REF!</f>
        <v>#REF!</v>
      </c>
      <c r="Z32" s="34"/>
      <c r="AA32" s="34"/>
      <c r="AB32" s="34"/>
      <c r="AC32" s="63"/>
      <c r="AD32" s="248"/>
    </row>
    <row r="33" spans="1:30" s="12" customFormat="1" ht="12" outlineLevel="1">
      <c r="A33" s="28">
        <v>4</v>
      </c>
      <c r="B33" s="50" t="s">
        <v>4016</v>
      </c>
      <c r="C33" s="45">
        <f>821417.66/10000</f>
        <v>82.141766000000004</v>
      </c>
      <c r="D33" s="46">
        <v>82.78</v>
      </c>
      <c r="E33" s="46">
        <f>14222.46/10000</f>
        <v>1.4222459999999999</v>
      </c>
      <c r="F33" s="36">
        <f>+IF(D33&gt;0,D33,C33)</f>
        <v>82.78</v>
      </c>
      <c r="G33" s="36">
        <f>+F33/(1+J33)</f>
        <v>75.944954128440401</v>
      </c>
      <c r="H33" s="36">
        <f>+G33*J33</f>
        <v>6.8350458715596298</v>
      </c>
      <c r="I33" s="36">
        <f>+H33*12%</f>
        <v>0.82020550458715602</v>
      </c>
      <c r="J33" s="63">
        <v>0.09</v>
      </c>
      <c r="K33" s="72"/>
      <c r="L33" s="36">
        <f>+G33*(1-K33)</f>
        <v>75.944954128440401</v>
      </c>
      <c r="M33" s="65">
        <f>+L33*O33</f>
        <v>6.8350458715596298</v>
      </c>
      <c r="N33" s="58">
        <f>+M33*12%</f>
        <v>0.82020550458715602</v>
      </c>
      <c r="O33" s="73">
        <v>0.09</v>
      </c>
      <c r="P33" s="58">
        <f>+L33+M33</f>
        <v>82.78</v>
      </c>
      <c r="Q33" s="58"/>
      <c r="R33" s="65">
        <v>39.6</v>
      </c>
      <c r="S33" s="58">
        <f t="shared" si="23"/>
        <v>3.5640000000000001</v>
      </c>
      <c r="T33" s="36">
        <f t="shared" si="24"/>
        <v>0.42768</v>
      </c>
      <c r="U33" s="86">
        <v>0.09</v>
      </c>
      <c r="V33" s="84">
        <f t="shared" si="25"/>
        <v>43.164000000000001</v>
      </c>
      <c r="W33" s="84">
        <f>+G33-L33-(I33-N33)</f>
        <v>0</v>
      </c>
      <c r="X33" s="84" t="str">
        <f>+IF(W33&gt;0,"是","否")</f>
        <v>否</v>
      </c>
      <c r="Y33" s="88" t="e">
        <f>+C33/#REF!</f>
        <v>#REF!</v>
      </c>
      <c r="Z33" s="34"/>
      <c r="AA33" s="29"/>
      <c r="AB33" s="29"/>
      <c r="AC33" s="63"/>
      <c r="AD33" s="248"/>
    </row>
    <row r="34" spans="1:30" s="12" customFormat="1" ht="12">
      <c r="A34" s="28"/>
      <c r="B34" s="34"/>
      <c r="C34" s="35"/>
      <c r="D34" s="35"/>
      <c r="E34" s="35"/>
      <c r="F34" s="51"/>
      <c r="G34" s="51"/>
      <c r="H34" s="51"/>
      <c r="I34" s="51"/>
      <c r="J34" s="59"/>
      <c r="K34" s="59"/>
      <c r="L34" s="51"/>
      <c r="M34" s="65"/>
      <c r="N34" s="74"/>
      <c r="O34" s="74"/>
      <c r="P34" s="58"/>
      <c r="Q34" s="58"/>
      <c r="R34" s="65"/>
      <c r="S34" s="58"/>
      <c r="T34" s="36"/>
      <c r="U34" s="84"/>
      <c r="V34" s="84"/>
      <c r="W34" s="84">
        <f>+G34-L34-(I34-N34)</f>
        <v>0</v>
      </c>
      <c r="X34" s="84" t="str">
        <f>+IF(W34&gt;0,"是","否")</f>
        <v>否</v>
      </c>
      <c r="Y34" s="88" t="e">
        <f>+C34/#REF!</f>
        <v>#REF!</v>
      </c>
      <c r="Z34" s="34"/>
      <c r="AA34" s="29"/>
      <c r="AB34" s="29"/>
      <c r="AC34" s="64"/>
      <c r="AD34" s="248"/>
    </row>
    <row r="35" spans="1:30" s="15" customFormat="1" ht="12">
      <c r="A35" s="52" t="s">
        <v>4017</v>
      </c>
      <c r="B35" s="53" t="s">
        <v>4018</v>
      </c>
      <c r="C35" s="53" t="e">
        <f t="shared" ref="C35:I35" si="26">+C4+C29</f>
        <v>#REF!</v>
      </c>
      <c r="D35" s="53" t="e">
        <f>+D29+D4</f>
        <v>#REF!</v>
      </c>
      <c r="E35" s="53"/>
      <c r="F35" s="53" t="e">
        <f t="shared" si="26"/>
        <v>#REF!</v>
      </c>
      <c r="G35" s="53" t="e">
        <f t="shared" si="26"/>
        <v>#REF!</v>
      </c>
      <c r="H35" s="53" t="e">
        <f t="shared" si="26"/>
        <v>#REF!</v>
      </c>
      <c r="I35" s="53" t="e">
        <f t="shared" si="26"/>
        <v>#REF!</v>
      </c>
      <c r="J35" s="75"/>
      <c r="K35" s="75"/>
      <c r="L35" s="53" t="e">
        <f t="shared" ref="L35:N35" si="27">+L4+L29</f>
        <v>#REF!</v>
      </c>
      <c r="M35" s="53" t="e">
        <f t="shared" si="27"/>
        <v>#REF!</v>
      </c>
      <c r="N35" s="53" t="e">
        <f t="shared" si="27"/>
        <v>#REF!</v>
      </c>
      <c r="O35" s="76"/>
      <c r="P35" s="53" t="e">
        <f>+P4+P29</f>
        <v>#REF!</v>
      </c>
      <c r="Q35" s="76"/>
      <c r="R35" s="76"/>
      <c r="S35" s="76"/>
      <c r="T35" s="52"/>
      <c r="U35" s="53">
        <f t="shared" ref="U35:W35" si="28">+U4+U29</f>
        <v>0.3</v>
      </c>
      <c r="V35" s="53"/>
      <c r="W35" s="53">
        <f t="shared" si="28"/>
        <v>-6.4667889908256906E-2</v>
      </c>
      <c r="X35" s="87"/>
      <c r="Y35" s="98" t="e">
        <f>+Y4+Y29</f>
        <v>#REF!</v>
      </c>
      <c r="Z35" s="99"/>
      <c r="AA35" s="53"/>
      <c r="AB35" s="53"/>
      <c r="AC35" s="100"/>
    </row>
    <row r="36" spans="1:30" s="12" customFormat="1" ht="12">
      <c r="A36" s="28"/>
      <c r="B36" s="29"/>
      <c r="C36" s="35"/>
      <c r="D36" s="35"/>
      <c r="E36" s="35"/>
      <c r="F36" s="29"/>
      <c r="G36" s="29"/>
      <c r="H36" s="29"/>
      <c r="I36" s="29"/>
      <c r="J36" s="59"/>
      <c r="K36" s="59"/>
      <c r="L36" s="29"/>
      <c r="M36" s="59"/>
      <c r="N36" s="74"/>
      <c r="O36" s="74"/>
      <c r="P36" s="58"/>
      <c r="Q36" s="58"/>
      <c r="R36" s="59"/>
      <c r="S36" s="58"/>
      <c r="T36" s="36"/>
      <c r="U36" s="88"/>
      <c r="V36" s="88"/>
      <c r="W36" s="88"/>
      <c r="X36" s="88"/>
      <c r="Y36" s="88"/>
      <c r="Z36" s="90"/>
      <c r="AA36" s="29"/>
      <c r="AB36" s="29"/>
      <c r="AC36" s="64"/>
    </row>
    <row r="37" spans="1:30" s="16" customFormat="1" ht="12">
      <c r="B37" s="54"/>
      <c r="C37" s="54"/>
      <c r="D37" s="54"/>
      <c r="E37" s="54"/>
      <c r="F37" s="54"/>
      <c r="G37" s="54"/>
      <c r="H37" s="54"/>
      <c r="I37" s="54"/>
      <c r="J37" s="77"/>
      <c r="K37" s="77"/>
      <c r="L37" s="54"/>
      <c r="M37" s="78"/>
      <c r="N37" s="78"/>
      <c r="O37" s="78"/>
      <c r="P37" s="78"/>
      <c r="Q37" s="78"/>
      <c r="R37" s="78"/>
      <c r="S37" s="78"/>
      <c r="X37" s="89"/>
      <c r="Z37" s="101"/>
      <c r="AA37" s="54"/>
      <c r="AB37" s="54"/>
      <c r="AC37" s="102"/>
    </row>
    <row r="38" spans="1:30" hidden="1">
      <c r="A38" s="11" t="s">
        <v>4019</v>
      </c>
    </row>
    <row r="39" spans="1:30" s="12" customFormat="1" ht="12" hidden="1">
      <c r="A39" s="28">
        <v>1</v>
      </c>
      <c r="B39" s="34" t="s">
        <v>4020</v>
      </c>
      <c r="C39" s="35">
        <v>112</v>
      </c>
      <c r="D39" s="35"/>
      <c r="E39" s="35"/>
      <c r="F39" s="36">
        <f>+L39*(1-7.98%)</f>
        <v>103.0624</v>
      </c>
      <c r="G39" s="36"/>
      <c r="H39" s="36">
        <f>+F39/(1+9%)*9%</f>
        <v>8.5097394495412804</v>
      </c>
      <c r="I39" s="36"/>
      <c r="J39" s="64"/>
      <c r="K39" s="64"/>
      <c r="L39" s="36">
        <v>112</v>
      </c>
      <c r="M39" s="65">
        <f>+L39*(1-N39)</f>
        <v>70.078400000000002</v>
      </c>
      <c r="N39" s="74">
        <v>0.37430000000000002</v>
      </c>
      <c r="O39" s="74"/>
      <c r="P39" s="58"/>
      <c r="Q39" s="58"/>
      <c r="R39" s="65"/>
      <c r="S39" s="58"/>
      <c r="T39" s="36">
        <v>0.09</v>
      </c>
      <c r="U39" s="84" t="e">
        <f>+#REF!*T39</f>
        <v>#REF!</v>
      </c>
      <c r="V39" s="84"/>
      <c r="W39" s="84" t="e">
        <f>+#REF!-#REF!-(H39-U39)*12%</f>
        <v>#REF!</v>
      </c>
      <c r="X39" s="84" t="e">
        <f>+IF(W39&gt;0,"是","否")</f>
        <v>#REF!</v>
      </c>
      <c r="Y39" s="88"/>
      <c r="Z39" s="90"/>
      <c r="AA39" s="34" t="s">
        <v>4021</v>
      </c>
      <c r="AB39" s="34"/>
      <c r="AC39" s="103">
        <v>0.7</v>
      </c>
    </row>
    <row r="40" spans="1:30" hidden="1"/>
    <row r="41" spans="1:30" hidden="1"/>
    <row r="42" spans="1:30" hidden="1">
      <c r="B42" s="17" t="s">
        <v>4022</v>
      </c>
      <c r="C42" s="18" t="e">
        <f>+#REF!+#REF!+C30+C33+#REF!+#REF!+#REF!</f>
        <v>#REF!</v>
      </c>
      <c r="L42" s="17" t="e">
        <f>+#REF!+#REF!+L30+L33+#REF!+#REF!+#REF!</f>
        <v>#REF!</v>
      </c>
    </row>
    <row r="43" spans="1:30" hidden="1">
      <c r="B43" s="17" t="s">
        <v>4023</v>
      </c>
      <c r="C43" s="18" t="e">
        <f>+#REF!+#REF!+#REF!+#REF!+#REF!</f>
        <v>#REF!</v>
      </c>
      <c r="L43" s="17" t="e">
        <f>+#REF!+#REF!+#REF!+#REF!+#REF!</f>
        <v>#REF!</v>
      </c>
    </row>
    <row r="44" spans="1:30" hidden="1">
      <c r="B44" s="17" t="s">
        <v>4024</v>
      </c>
      <c r="C44" s="18" t="e">
        <f>+#REF!+#REF!+#REF!+#REF!+#REF!+#REF!+#REF!+#REF!+#REF!+#REF!+400</f>
        <v>#REF!</v>
      </c>
      <c r="L44" s="17" t="e">
        <f>+#REF!+#REF!+#REF!+#REF!+#REF!+#REF!+#REF!+#REF!+#REF!+#REF!</f>
        <v>#REF!</v>
      </c>
    </row>
    <row r="45" spans="1:30" hidden="1">
      <c r="B45" s="17" t="s">
        <v>4025</v>
      </c>
      <c r="C45" s="18" t="e">
        <f>#REF!+#REF!+#REF!+#REF!+#REF!+#REF!+#REF!+#REF!+#REF!-400</f>
        <v>#REF!</v>
      </c>
    </row>
    <row r="46" spans="1:30" hidden="1">
      <c r="B46" s="17" t="s">
        <v>4026</v>
      </c>
      <c r="C46" s="18" t="e">
        <f>+#REF!</f>
        <v>#REF!</v>
      </c>
    </row>
    <row r="47" spans="1:30" hidden="1">
      <c r="B47" s="17" t="s">
        <v>4027</v>
      </c>
      <c r="C47" s="18">
        <v>525</v>
      </c>
    </row>
    <row r="48" spans="1:30" hidden="1">
      <c r="B48" s="17" t="s">
        <v>4028</v>
      </c>
      <c r="C48" s="18" t="e">
        <f>+#REF!</f>
        <v>#REF!</v>
      </c>
    </row>
    <row r="49" spans="2:3" hidden="1">
      <c r="B49" s="17" t="s">
        <v>4029</v>
      </c>
      <c r="C49" s="18" t="e">
        <f>+#REF!</f>
        <v>#REF!</v>
      </c>
    </row>
    <row r="50" spans="2:3" hidden="1">
      <c r="B50" s="17" t="s">
        <v>4030</v>
      </c>
      <c r="C50" s="18">
        <v>350</v>
      </c>
    </row>
    <row r="51" spans="2:3" hidden="1">
      <c r="B51" s="17" t="s">
        <v>4031</v>
      </c>
      <c r="C51" s="18" t="e">
        <f>+C31+C32+#REF!+#REF!</f>
        <v>#REF!</v>
      </c>
    </row>
    <row r="52" spans="2:3" hidden="1">
      <c r="C52" s="18" t="e">
        <f>+#REF!</f>
        <v>#REF!</v>
      </c>
    </row>
    <row r="53" spans="2:3" hidden="1">
      <c r="C53" s="18" t="e">
        <f>+#REF!</f>
        <v>#REF!</v>
      </c>
    </row>
    <row r="54" spans="2:3" hidden="1"/>
    <row r="55" spans="2:3" hidden="1">
      <c r="C55" s="18" t="e">
        <f>+C42+C49+C48+C51+#REF!</f>
        <v>#REF!</v>
      </c>
    </row>
    <row r="56" spans="2:3" hidden="1"/>
    <row r="61" spans="2:3">
      <c r="B61" s="37" t="s">
        <v>4032</v>
      </c>
      <c r="C61" s="35">
        <v>30</v>
      </c>
    </row>
    <row r="62" spans="2:3" ht="24">
      <c r="B62" s="37" t="s">
        <v>4033</v>
      </c>
      <c r="C62" s="35"/>
    </row>
    <row r="64" spans="2:3">
      <c r="B64" s="55" t="s">
        <v>4034</v>
      </c>
    </row>
  </sheetData>
  <mergeCells count="13">
    <mergeCell ref="AD30:AD34"/>
    <mergeCell ref="A2:A3"/>
    <mergeCell ref="B2:B3"/>
    <mergeCell ref="C2:C3"/>
    <mergeCell ref="D2:D3"/>
    <mergeCell ref="E2:E3"/>
    <mergeCell ref="F2:J2"/>
    <mergeCell ref="L2:P2"/>
    <mergeCell ref="R2:V2"/>
    <mergeCell ref="W2:X2"/>
    <mergeCell ref="Z2:AC2"/>
    <mergeCell ref="K2:K3"/>
    <mergeCell ref="Y2:Y3"/>
  </mergeCells>
  <phoneticPr fontId="46" type="noConversion"/>
  <conditionalFormatting sqref="X39">
    <cfRule type="containsText" dxfId="3" priority="9" operator="containsText" text="否">
      <formula>NOT(ISERROR(SEARCH("否",X39)))</formula>
    </cfRule>
  </conditionalFormatting>
  <conditionalFormatting sqref="X27:X28">
    <cfRule type="containsText" dxfId="2" priority="1" operator="containsText" text="否">
      <formula>NOT(ISERROR(SEARCH("否",X27)))</formula>
    </cfRule>
  </conditionalFormatting>
  <conditionalFormatting sqref="X30:X34">
    <cfRule type="containsText" dxfId="1" priority="3" operator="containsText" text="否">
      <formula>NOT(ISERROR(SEARCH("否",X30)))</formula>
    </cfRule>
  </conditionalFormatting>
  <conditionalFormatting sqref="X5:X26 X29 X35:X37">
    <cfRule type="containsText" dxfId="0" priority="13" operator="containsText" text="否">
      <formula>NOT(ISERROR(SEARCH("否",X5)))</formula>
    </cfRule>
  </conditionalFormatting>
  <pageMargins left="0.43263888888888902" right="0.35416666666666702" top="0.82638888888888895" bottom="0.66874999999999996" header="0.5" footer="0.5"/>
  <pageSetup paperSize="8" scale="92" fitToHeight="0" orientation="portrait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2"/>
  <sheetViews>
    <sheetView workbookViewId="0">
      <selection activeCell="D9" sqref="D9"/>
    </sheetView>
  </sheetViews>
  <sheetFormatPr defaultColWidth="9" defaultRowHeight="30" customHeight="1"/>
  <cols>
    <col min="1" max="1" width="6.125" style="2" customWidth="1"/>
    <col min="2" max="2" width="17.25" style="2" customWidth="1"/>
    <col min="3" max="3" width="7" style="2" customWidth="1"/>
    <col min="4" max="4" width="12.25" style="2" customWidth="1"/>
    <col min="5" max="5" width="37.875" style="2" customWidth="1"/>
    <col min="6" max="16384" width="9" style="2"/>
  </cols>
  <sheetData>
    <row r="1" spans="1:5" ht="71.25" customHeight="1">
      <c r="A1" s="261" t="s">
        <v>4035</v>
      </c>
      <c r="B1" s="261"/>
      <c r="C1" s="261"/>
      <c r="D1" s="261"/>
      <c r="E1" s="261"/>
    </row>
    <row r="2" spans="1:5" ht="30" customHeight="1">
      <c r="A2" s="3" t="s">
        <v>0</v>
      </c>
      <c r="B2" s="4" t="s">
        <v>4036</v>
      </c>
      <c r="C2" s="3" t="s">
        <v>3</v>
      </c>
      <c r="D2" s="3" t="s">
        <v>4037</v>
      </c>
      <c r="E2" s="3" t="s">
        <v>4038</v>
      </c>
    </row>
    <row r="3" spans="1:5" ht="57" customHeight="1">
      <c r="A3" s="3">
        <v>1</v>
      </c>
      <c r="B3" s="4" t="s">
        <v>4039</v>
      </c>
      <c r="C3" s="3" t="s">
        <v>4040</v>
      </c>
      <c r="D3" s="3"/>
      <c r="E3" s="5" t="s">
        <v>4041</v>
      </c>
    </row>
    <row r="4" spans="1:5" ht="30" customHeight="1">
      <c r="A4" s="3">
        <v>2</v>
      </c>
      <c r="B4" s="4" t="s">
        <v>4042</v>
      </c>
      <c r="C4" s="3" t="s">
        <v>4040</v>
      </c>
      <c r="D4" s="3">
        <v>10</v>
      </c>
      <c r="E4" s="3" t="s">
        <v>4043</v>
      </c>
    </row>
    <row r="5" spans="1:5" ht="45" customHeight="1">
      <c r="A5" s="3">
        <v>3</v>
      </c>
      <c r="B5" s="4" t="s">
        <v>4044</v>
      </c>
      <c r="C5" s="3" t="s">
        <v>4040</v>
      </c>
      <c r="D5" s="267">
        <v>10</v>
      </c>
      <c r="E5" s="5" t="s">
        <v>4045</v>
      </c>
    </row>
    <row r="6" spans="1:5" ht="44.1" customHeight="1">
      <c r="A6" s="3">
        <v>4</v>
      </c>
      <c r="B6" s="4" t="s">
        <v>4046</v>
      </c>
      <c r="C6" s="3" t="s">
        <v>4040</v>
      </c>
      <c r="D6" s="266"/>
      <c r="E6" s="3" t="s">
        <v>4047</v>
      </c>
    </row>
    <row r="7" spans="1:5" ht="30" customHeight="1">
      <c r="A7" s="3">
        <v>5</v>
      </c>
      <c r="B7" s="4" t="s">
        <v>4048</v>
      </c>
      <c r="C7" s="3" t="s">
        <v>4040</v>
      </c>
      <c r="D7" s="3">
        <v>17</v>
      </c>
      <c r="E7" s="3" t="s">
        <v>4049</v>
      </c>
    </row>
    <row r="8" spans="1:5" ht="56.25" customHeight="1">
      <c r="A8" s="3">
        <v>6</v>
      </c>
      <c r="B8" s="4" t="s">
        <v>4050</v>
      </c>
      <c r="C8" s="3" t="s">
        <v>4040</v>
      </c>
      <c r="D8" s="3">
        <v>95</v>
      </c>
      <c r="E8" s="5" t="s">
        <v>4051</v>
      </c>
    </row>
    <row r="9" spans="1:5" ht="64.5" customHeight="1">
      <c r="A9" s="3">
        <v>7</v>
      </c>
      <c r="B9" s="4" t="s">
        <v>4052</v>
      </c>
      <c r="C9" s="3" t="s">
        <v>4040</v>
      </c>
      <c r="D9" s="3">
        <v>45</v>
      </c>
      <c r="E9" s="5" t="s">
        <v>4053</v>
      </c>
    </row>
    <row r="10" spans="1:5" ht="30" customHeight="1">
      <c r="A10" s="3">
        <v>8</v>
      </c>
      <c r="B10" s="264" t="s">
        <v>4054</v>
      </c>
      <c r="C10" s="267" t="s">
        <v>4040</v>
      </c>
      <c r="D10" s="267">
        <v>130</v>
      </c>
      <c r="E10" s="3" t="s">
        <v>4055</v>
      </c>
    </row>
    <row r="11" spans="1:5" ht="39.75" customHeight="1">
      <c r="A11" s="3">
        <v>9</v>
      </c>
      <c r="B11" s="265"/>
      <c r="C11" s="265"/>
      <c r="D11" s="265"/>
      <c r="E11" s="5" t="s">
        <v>4056</v>
      </c>
    </row>
    <row r="12" spans="1:5" ht="30" customHeight="1">
      <c r="A12" s="3">
        <v>10</v>
      </c>
      <c r="B12" s="265"/>
      <c r="C12" s="265"/>
      <c r="D12" s="265"/>
      <c r="E12" s="3" t="s">
        <v>4057</v>
      </c>
    </row>
    <row r="13" spans="1:5" ht="30" customHeight="1">
      <c r="A13" s="3">
        <v>11</v>
      </c>
      <c r="B13" s="265"/>
      <c r="C13" s="265"/>
      <c r="D13" s="265"/>
      <c r="E13" s="3" t="s">
        <v>4058</v>
      </c>
    </row>
    <row r="14" spans="1:5" ht="30" customHeight="1">
      <c r="A14" s="3">
        <v>12</v>
      </c>
      <c r="B14" s="266"/>
      <c r="C14" s="266"/>
      <c r="D14" s="266"/>
      <c r="E14" s="3" t="s">
        <v>4059</v>
      </c>
    </row>
    <row r="15" spans="1:5" ht="46.5" customHeight="1">
      <c r="A15" s="3">
        <v>13</v>
      </c>
      <c r="B15" s="8" t="s">
        <v>4060</v>
      </c>
      <c r="C15" s="6" t="s">
        <v>4040</v>
      </c>
      <c r="D15" s="6">
        <v>12</v>
      </c>
      <c r="E15" s="5" t="s">
        <v>4061</v>
      </c>
    </row>
    <row r="16" spans="1:5" ht="42.75" customHeight="1">
      <c r="A16" s="3">
        <v>15</v>
      </c>
      <c r="B16" s="4" t="s">
        <v>4062</v>
      </c>
      <c r="C16" s="3" t="s">
        <v>4040</v>
      </c>
      <c r="D16" s="3">
        <v>7</v>
      </c>
      <c r="E16" s="5" t="s">
        <v>4063</v>
      </c>
    </row>
    <row r="17" spans="1:87" ht="36" customHeight="1">
      <c r="A17" s="3">
        <v>16</v>
      </c>
      <c r="B17" s="4" t="s">
        <v>4064</v>
      </c>
      <c r="C17" s="3" t="s">
        <v>4040</v>
      </c>
      <c r="D17" s="3">
        <f>40-20</f>
        <v>20</v>
      </c>
      <c r="E17" s="5" t="s">
        <v>4065</v>
      </c>
    </row>
    <row r="18" spans="1:87" ht="33.75" customHeight="1">
      <c r="A18" s="3">
        <v>17</v>
      </c>
      <c r="B18" s="4" t="s">
        <v>4066</v>
      </c>
      <c r="C18" s="3" t="s">
        <v>4040</v>
      </c>
      <c r="D18" s="3">
        <v>5</v>
      </c>
      <c r="E18" s="5" t="s">
        <v>4067</v>
      </c>
    </row>
    <row r="19" spans="1:87" ht="30" customHeight="1">
      <c r="A19" s="3">
        <v>18</v>
      </c>
      <c r="B19" s="4" t="s">
        <v>4068</v>
      </c>
      <c r="C19" s="3" t="s">
        <v>4040</v>
      </c>
      <c r="D19" s="3"/>
      <c r="E19" s="3" t="s">
        <v>4069</v>
      </c>
    </row>
    <row r="20" spans="1:87" ht="30" customHeight="1">
      <c r="A20" s="3">
        <v>19</v>
      </c>
      <c r="B20" s="4" t="s">
        <v>4070</v>
      </c>
      <c r="C20" s="3" t="s">
        <v>4040</v>
      </c>
      <c r="D20" s="3"/>
      <c r="E20" s="3" t="s">
        <v>4071</v>
      </c>
    </row>
    <row r="21" spans="1:87" ht="30" customHeight="1">
      <c r="A21" s="3">
        <v>20</v>
      </c>
      <c r="B21" s="4" t="s">
        <v>4072</v>
      </c>
      <c r="C21" s="3" t="s">
        <v>4040</v>
      </c>
      <c r="D21" s="3">
        <v>13</v>
      </c>
      <c r="E21" s="3" t="s">
        <v>4073</v>
      </c>
    </row>
    <row r="22" spans="1:87" ht="36" customHeight="1">
      <c r="A22" s="3">
        <v>21</v>
      </c>
      <c r="B22" s="4" t="s">
        <v>4074</v>
      </c>
      <c r="C22" s="3" t="s">
        <v>4040</v>
      </c>
      <c r="D22" s="3">
        <v>10</v>
      </c>
      <c r="E22" s="5" t="s">
        <v>4075</v>
      </c>
    </row>
    <row r="23" spans="1:87" ht="36.75" customHeight="1">
      <c r="A23" s="3">
        <v>22</v>
      </c>
      <c r="B23" s="9" t="s">
        <v>4076</v>
      </c>
      <c r="C23" s="3" t="s">
        <v>4040</v>
      </c>
      <c r="D23" s="3">
        <v>10</v>
      </c>
      <c r="E23" s="5" t="s">
        <v>4077</v>
      </c>
    </row>
    <row r="24" spans="1:87" ht="30" customHeight="1">
      <c r="A24" s="3">
        <v>23</v>
      </c>
      <c r="B24" s="4" t="s">
        <v>4078</v>
      </c>
      <c r="C24" s="3" t="s">
        <v>4040</v>
      </c>
      <c r="D24" s="3">
        <v>8</v>
      </c>
      <c r="E24" s="3" t="s">
        <v>4079</v>
      </c>
    </row>
    <row r="25" spans="1:87" ht="30" customHeight="1">
      <c r="A25" s="3">
        <v>24</v>
      </c>
      <c r="B25" s="4" t="s">
        <v>4080</v>
      </c>
      <c r="C25" s="3" t="s">
        <v>4040</v>
      </c>
      <c r="D25" s="3">
        <v>5</v>
      </c>
      <c r="E25" s="3" t="s">
        <v>4081</v>
      </c>
    </row>
    <row r="26" spans="1:87" ht="30" customHeight="1">
      <c r="A26" s="3">
        <v>25</v>
      </c>
      <c r="B26" s="4" t="s">
        <v>4082</v>
      </c>
      <c r="C26" s="3" t="s">
        <v>4040</v>
      </c>
      <c r="D26" s="3">
        <v>30</v>
      </c>
      <c r="E26" s="5" t="s">
        <v>4083</v>
      </c>
    </row>
    <row r="27" spans="1:87" ht="30" customHeight="1">
      <c r="A27" s="7"/>
      <c r="B27" s="7" t="s">
        <v>14</v>
      </c>
      <c r="C27" s="7" t="s">
        <v>4040</v>
      </c>
      <c r="D27" s="7">
        <f>SUM(D3:D26)</f>
        <v>427</v>
      </c>
      <c r="E27" s="3" t="s">
        <v>4084</v>
      </c>
    </row>
    <row r="28" spans="1:87" s="1" customFormat="1" ht="30" customHeight="1">
      <c r="B28" s="4"/>
      <c r="D28" s="3">
        <f>427*1.5</f>
        <v>640.5</v>
      </c>
      <c r="E28" s="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</row>
    <row r="29" spans="1:87" ht="35.25" customHeight="1">
      <c r="A29" s="1"/>
      <c r="B29" s="1" t="s">
        <v>4085</v>
      </c>
      <c r="C29" s="3" t="s">
        <v>4040</v>
      </c>
      <c r="D29" s="3"/>
      <c r="E29" s="1" t="s">
        <v>4086</v>
      </c>
    </row>
    <row r="30" spans="1:87" ht="30" customHeight="1">
      <c r="B30" s="2" t="s">
        <v>4087</v>
      </c>
      <c r="D30" s="2" t="s">
        <v>4088</v>
      </c>
      <c r="E30" s="2" t="s">
        <v>4089</v>
      </c>
    </row>
    <row r="31" spans="1:87" ht="49.5" customHeight="1">
      <c r="A31" s="262" t="s">
        <v>4090</v>
      </c>
      <c r="B31" s="263"/>
      <c r="C31" s="263"/>
      <c r="D31" s="263"/>
      <c r="E31" s="263"/>
    </row>
    <row r="32" spans="1:87" ht="30" customHeight="1">
      <c r="B32" s="2" t="s">
        <v>4091</v>
      </c>
      <c r="E32" s="10"/>
    </row>
  </sheetData>
  <mergeCells count="6">
    <mergeCell ref="A1:E1"/>
    <mergeCell ref="A31:E31"/>
    <mergeCell ref="B10:B14"/>
    <mergeCell ref="C10:C14"/>
    <mergeCell ref="D5:D6"/>
    <mergeCell ref="D10:D14"/>
  </mergeCells>
  <phoneticPr fontId="46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K4" sqref="K4:K15"/>
    </sheetView>
  </sheetViews>
  <sheetFormatPr defaultColWidth="9" defaultRowHeight="13.5"/>
  <cols>
    <col min="3" max="3" width="12.375" customWidth="1"/>
    <col min="5" max="5" width="6.5" customWidth="1"/>
    <col min="6" max="6" width="10.5" bestFit="1" customWidth="1"/>
    <col min="7" max="7" width="14.125" style="226" customWidth="1"/>
    <col min="8" max="9" width="16.5" style="226" customWidth="1"/>
    <col min="10" max="10" width="13.875" style="226" customWidth="1"/>
  </cols>
  <sheetData>
    <row r="1" spans="1:11" s="10" customFormat="1" ht="20.25">
      <c r="A1" s="244" t="s">
        <v>15</v>
      </c>
      <c r="B1" s="244"/>
      <c r="C1" s="244"/>
      <c r="D1" s="244"/>
      <c r="E1" s="244"/>
      <c r="F1" s="244"/>
      <c r="G1" s="245"/>
      <c r="H1" s="245"/>
      <c r="I1" s="245"/>
      <c r="J1" s="245"/>
      <c r="K1" s="244"/>
    </row>
    <row r="2" spans="1:11" s="10" customFormat="1" ht="14.25">
      <c r="G2" s="227"/>
      <c r="H2" s="227"/>
      <c r="I2" s="227"/>
      <c r="J2" s="227"/>
    </row>
    <row r="3" spans="1:11" s="10" customFormat="1" ht="33.950000000000003" customHeight="1">
      <c r="A3" s="3" t="s">
        <v>0</v>
      </c>
      <c r="B3" s="3" t="s">
        <v>16</v>
      </c>
      <c r="C3" s="3" t="s">
        <v>2</v>
      </c>
      <c r="D3" s="3" t="s">
        <v>17</v>
      </c>
      <c r="E3" s="3" t="s">
        <v>3</v>
      </c>
      <c r="F3" s="3" t="s">
        <v>4</v>
      </c>
      <c r="G3" s="228" t="s">
        <v>18</v>
      </c>
      <c r="H3" s="229" t="s">
        <v>19</v>
      </c>
      <c r="I3" s="228" t="s">
        <v>20</v>
      </c>
      <c r="J3" s="231" t="s">
        <v>21</v>
      </c>
      <c r="K3" s="3" t="s">
        <v>22</v>
      </c>
    </row>
    <row r="4" spans="1:11" s="10" customFormat="1" ht="24" customHeight="1">
      <c r="A4" s="3">
        <v>1</v>
      </c>
      <c r="B4" s="3" t="s">
        <v>7</v>
      </c>
      <c r="C4" s="3" t="s">
        <v>8</v>
      </c>
      <c r="D4" s="3" t="s">
        <v>23</v>
      </c>
      <c r="E4" s="3" t="s">
        <v>9</v>
      </c>
      <c r="F4" s="230">
        <v>14.718059999999999</v>
      </c>
      <c r="G4" s="231">
        <v>5015</v>
      </c>
      <c r="H4" s="232">
        <v>200</v>
      </c>
      <c r="I4" s="231">
        <f>+G4+H4</f>
        <v>5215</v>
      </c>
      <c r="J4" s="231">
        <f>ROUND(F4*I4,2)</f>
        <v>76754.679999999993</v>
      </c>
      <c r="K4" s="247" t="s">
        <v>24</v>
      </c>
    </row>
    <row r="5" spans="1:11" s="10" customFormat="1" ht="24" customHeight="1">
      <c r="A5" s="3">
        <v>2</v>
      </c>
      <c r="B5" s="3" t="s">
        <v>7</v>
      </c>
      <c r="C5" s="3" t="s">
        <v>13</v>
      </c>
      <c r="D5" s="3" t="s">
        <v>23</v>
      </c>
      <c r="E5" s="3" t="s">
        <v>9</v>
      </c>
      <c r="F5" s="233">
        <v>10</v>
      </c>
      <c r="G5" s="231">
        <v>5150</v>
      </c>
      <c r="H5" s="232">
        <v>200</v>
      </c>
      <c r="I5" s="231">
        <f t="shared" ref="I5:I15" si="0">+G5+H5</f>
        <v>5350</v>
      </c>
      <c r="J5" s="231">
        <f t="shared" ref="J5:J15" si="1">ROUND(F5*I5,2)</f>
        <v>53500</v>
      </c>
      <c r="K5" s="247"/>
    </row>
    <row r="6" spans="1:11" s="10" customFormat="1" ht="24" customHeight="1">
      <c r="A6" s="3">
        <v>3</v>
      </c>
      <c r="B6" s="246" t="s">
        <v>25</v>
      </c>
      <c r="C6" s="3" t="s">
        <v>8</v>
      </c>
      <c r="D6" s="3" t="s">
        <v>26</v>
      </c>
      <c r="E6" s="3" t="s">
        <v>9</v>
      </c>
      <c r="F6" s="230">
        <v>432.83924250000001</v>
      </c>
      <c r="G6" s="231">
        <v>4940</v>
      </c>
      <c r="H6" s="232">
        <v>200</v>
      </c>
      <c r="I6" s="231">
        <f t="shared" si="0"/>
        <v>5140</v>
      </c>
      <c r="J6" s="231">
        <f t="shared" si="1"/>
        <v>2224793.71</v>
      </c>
      <c r="K6" s="247"/>
    </row>
    <row r="7" spans="1:11" s="10" customFormat="1" ht="24" customHeight="1">
      <c r="A7" s="3">
        <v>4</v>
      </c>
      <c r="B7" s="246"/>
      <c r="C7" s="3" t="s">
        <v>27</v>
      </c>
      <c r="D7" s="3" t="s">
        <v>26</v>
      </c>
      <c r="E7" s="3" t="s">
        <v>9</v>
      </c>
      <c r="F7" s="230">
        <v>108.5784</v>
      </c>
      <c r="G7" s="231">
        <v>5032.5</v>
      </c>
      <c r="H7" s="232">
        <v>200</v>
      </c>
      <c r="I7" s="231">
        <f t="shared" si="0"/>
        <v>5232.5</v>
      </c>
      <c r="J7" s="231">
        <f t="shared" si="1"/>
        <v>568136.48</v>
      </c>
      <c r="K7" s="247"/>
    </row>
    <row r="8" spans="1:11" s="10" customFormat="1" ht="24" customHeight="1">
      <c r="A8" s="3">
        <v>5</v>
      </c>
      <c r="B8" s="246"/>
      <c r="C8" s="3" t="s">
        <v>28</v>
      </c>
      <c r="D8" s="3" t="s">
        <v>26</v>
      </c>
      <c r="E8" s="3" t="s">
        <v>9</v>
      </c>
      <c r="F8" s="230">
        <v>57.768007500000003</v>
      </c>
      <c r="G8" s="231">
        <v>4967.5</v>
      </c>
      <c r="H8" s="232">
        <v>200</v>
      </c>
      <c r="I8" s="231">
        <f t="shared" si="0"/>
        <v>5167.5</v>
      </c>
      <c r="J8" s="231">
        <f t="shared" si="1"/>
        <v>298516.18</v>
      </c>
      <c r="K8" s="247"/>
    </row>
    <row r="9" spans="1:11" s="10" customFormat="1" ht="24" customHeight="1">
      <c r="A9" s="3">
        <v>6</v>
      </c>
      <c r="B9" s="246"/>
      <c r="C9" s="3" t="s">
        <v>12</v>
      </c>
      <c r="D9" s="3" t="s">
        <v>26</v>
      </c>
      <c r="E9" s="3" t="s">
        <v>9</v>
      </c>
      <c r="F9" s="230">
        <v>14.399437499999999</v>
      </c>
      <c r="G9" s="231">
        <v>4905</v>
      </c>
      <c r="H9" s="232">
        <v>200</v>
      </c>
      <c r="I9" s="231">
        <f t="shared" si="0"/>
        <v>5105</v>
      </c>
      <c r="J9" s="231">
        <f t="shared" si="1"/>
        <v>73509.13</v>
      </c>
      <c r="K9" s="247"/>
    </row>
    <row r="10" spans="1:11" s="10" customFormat="1" ht="24" customHeight="1">
      <c r="A10" s="3">
        <v>7</v>
      </c>
      <c r="B10" s="246"/>
      <c r="C10" s="3" t="s">
        <v>29</v>
      </c>
      <c r="D10" s="3" t="s">
        <v>26</v>
      </c>
      <c r="E10" s="3" t="s">
        <v>9</v>
      </c>
      <c r="F10" s="230">
        <v>395.72069249999998</v>
      </c>
      <c r="G10" s="231">
        <v>4840</v>
      </c>
      <c r="H10" s="232">
        <v>200</v>
      </c>
      <c r="I10" s="231">
        <f t="shared" si="0"/>
        <v>5040</v>
      </c>
      <c r="J10" s="231">
        <f t="shared" si="1"/>
        <v>1994432.29</v>
      </c>
      <c r="K10" s="247"/>
    </row>
    <row r="11" spans="1:11" s="10" customFormat="1" ht="24" customHeight="1">
      <c r="A11" s="3">
        <v>8</v>
      </c>
      <c r="B11" s="246"/>
      <c r="C11" s="3" t="s">
        <v>30</v>
      </c>
      <c r="D11" s="3" t="s">
        <v>26</v>
      </c>
      <c r="E11" s="3" t="s">
        <v>9</v>
      </c>
      <c r="F11" s="230">
        <v>270.16967249999999</v>
      </c>
      <c r="G11" s="231">
        <v>5015</v>
      </c>
      <c r="H11" s="232">
        <v>200</v>
      </c>
      <c r="I11" s="231">
        <f t="shared" si="0"/>
        <v>5215</v>
      </c>
      <c r="J11" s="231">
        <f t="shared" si="1"/>
        <v>1408934.84</v>
      </c>
      <c r="K11" s="247"/>
    </row>
    <row r="12" spans="1:11" s="10" customFormat="1" ht="24" customHeight="1">
      <c r="A12" s="3">
        <v>9</v>
      </c>
      <c r="B12" s="246" t="s">
        <v>25</v>
      </c>
      <c r="C12" s="3" t="s">
        <v>8</v>
      </c>
      <c r="D12" s="3" t="s">
        <v>31</v>
      </c>
      <c r="E12" s="3" t="s">
        <v>9</v>
      </c>
      <c r="F12" s="233">
        <v>10</v>
      </c>
      <c r="G12" s="231">
        <v>4940</v>
      </c>
      <c r="H12" s="232">
        <v>200</v>
      </c>
      <c r="I12" s="231">
        <f t="shared" si="0"/>
        <v>5140</v>
      </c>
      <c r="J12" s="231">
        <f t="shared" si="1"/>
        <v>51400</v>
      </c>
      <c r="K12" s="247"/>
    </row>
    <row r="13" spans="1:11" s="10" customFormat="1" ht="24" customHeight="1">
      <c r="A13" s="3">
        <v>10</v>
      </c>
      <c r="B13" s="246"/>
      <c r="C13" s="3" t="s">
        <v>11</v>
      </c>
      <c r="D13" s="3" t="s">
        <v>31</v>
      </c>
      <c r="E13" s="3" t="s">
        <v>9</v>
      </c>
      <c r="F13" s="233">
        <v>10</v>
      </c>
      <c r="G13" s="231">
        <v>4970</v>
      </c>
      <c r="H13" s="232">
        <v>200</v>
      </c>
      <c r="I13" s="231">
        <f t="shared" si="0"/>
        <v>5170</v>
      </c>
      <c r="J13" s="231">
        <f t="shared" si="1"/>
        <v>51700</v>
      </c>
      <c r="K13" s="247"/>
    </row>
    <row r="14" spans="1:11" s="10" customFormat="1" ht="24" customHeight="1">
      <c r="A14" s="3"/>
      <c r="B14" s="246"/>
      <c r="C14" s="3" t="s">
        <v>32</v>
      </c>
      <c r="D14" s="3" t="s">
        <v>31</v>
      </c>
      <c r="E14" s="3" t="s">
        <v>9</v>
      </c>
      <c r="F14" s="233">
        <v>5</v>
      </c>
      <c r="G14" s="231">
        <v>4840</v>
      </c>
      <c r="H14" s="232">
        <v>200</v>
      </c>
      <c r="I14" s="231">
        <f t="shared" si="0"/>
        <v>5040</v>
      </c>
      <c r="J14" s="231">
        <f t="shared" si="1"/>
        <v>25200</v>
      </c>
      <c r="K14" s="247"/>
    </row>
    <row r="15" spans="1:11" s="10" customFormat="1" ht="24" customHeight="1">
      <c r="A15" s="3">
        <v>11</v>
      </c>
      <c r="B15" s="246"/>
      <c r="C15" s="3" t="s">
        <v>30</v>
      </c>
      <c r="D15" s="3" t="s">
        <v>31</v>
      </c>
      <c r="E15" s="3" t="s">
        <v>9</v>
      </c>
      <c r="F15" s="233">
        <v>5</v>
      </c>
      <c r="G15" s="231">
        <v>5017.5</v>
      </c>
      <c r="H15" s="232">
        <v>200</v>
      </c>
      <c r="I15" s="231">
        <f t="shared" si="0"/>
        <v>5217.5</v>
      </c>
      <c r="J15" s="231">
        <f t="shared" si="1"/>
        <v>26087.5</v>
      </c>
      <c r="K15" s="247"/>
    </row>
    <row r="16" spans="1:11" s="10" customFormat="1" ht="26.1" customHeight="1">
      <c r="A16" s="246" t="s">
        <v>14</v>
      </c>
      <c r="B16" s="246"/>
      <c r="C16" s="246"/>
      <c r="D16" s="246"/>
      <c r="E16" s="246"/>
      <c r="F16" s="233">
        <f>SUM(F4:F15)</f>
        <v>1334.1935125</v>
      </c>
      <c r="G16" s="231"/>
      <c r="H16" s="231"/>
      <c r="I16" s="231"/>
      <c r="J16" s="231">
        <f>SUM(J4:J15)</f>
        <v>6852964.8099999996</v>
      </c>
      <c r="K16" s="231"/>
    </row>
    <row r="18" spans="1:6" ht="18" customHeight="1">
      <c r="A18" s="234" t="s">
        <v>33</v>
      </c>
      <c r="F18" s="235"/>
    </row>
    <row r="19" spans="1:6" ht="20.100000000000001" customHeight="1">
      <c r="A19" s="234" t="s">
        <v>34</v>
      </c>
      <c r="F19" s="235"/>
    </row>
    <row r="20" spans="1:6">
      <c r="F20" s="235"/>
    </row>
  </sheetData>
  <mergeCells count="5">
    <mergeCell ref="A1:K1"/>
    <mergeCell ref="A16:E16"/>
    <mergeCell ref="B6:B11"/>
    <mergeCell ref="B12:B15"/>
    <mergeCell ref="K4:K15"/>
  </mergeCells>
  <phoneticPr fontId="46" type="noConversion"/>
  <pageMargins left="0.75" right="0.75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35"/>
  <sheetViews>
    <sheetView workbookViewId="0">
      <selection activeCell="E35" sqref="E35"/>
    </sheetView>
  </sheetViews>
  <sheetFormatPr defaultColWidth="8" defaultRowHeight="12.75"/>
  <cols>
    <col min="1" max="1" width="6" style="104" customWidth="1"/>
    <col min="2" max="2" width="22.75" style="104" customWidth="1"/>
    <col min="3" max="3" width="37.5" style="166" customWidth="1"/>
    <col min="4" max="4" width="7.25" style="210" customWidth="1"/>
    <col min="5" max="5" width="13" style="210" customWidth="1"/>
    <col min="6" max="6" width="19.75" style="210" customWidth="1"/>
    <col min="7" max="8" width="13" style="210" customWidth="1"/>
    <col min="9" max="9" width="17.375" style="210" customWidth="1"/>
    <col min="10" max="10" width="15.25" style="210" customWidth="1"/>
    <col min="11" max="16384" width="8" style="104"/>
  </cols>
  <sheetData>
    <row r="1" spans="1:10" ht="27" customHeight="1"/>
    <row r="2" spans="1:10" ht="18" customHeight="1">
      <c r="A2" s="224" t="s">
        <v>0</v>
      </c>
      <c r="B2" s="145" t="s">
        <v>1</v>
      </c>
      <c r="C2" s="145" t="s">
        <v>35</v>
      </c>
      <c r="D2" s="145" t="s">
        <v>3</v>
      </c>
      <c r="E2" s="145" t="s">
        <v>4</v>
      </c>
      <c r="F2" s="145" t="s">
        <v>36</v>
      </c>
      <c r="G2" s="145" t="s">
        <v>37</v>
      </c>
      <c r="H2" s="145" t="s">
        <v>38</v>
      </c>
      <c r="I2" s="145" t="s">
        <v>39</v>
      </c>
      <c r="J2" s="145" t="s">
        <v>40</v>
      </c>
    </row>
    <row r="3" spans="1:10" ht="13.5">
      <c r="A3" s="146">
        <v>1</v>
      </c>
      <c r="B3" s="167" t="s">
        <v>41</v>
      </c>
      <c r="C3" s="167" t="s">
        <v>42</v>
      </c>
      <c r="D3" s="145" t="s">
        <v>43</v>
      </c>
      <c r="E3" s="145">
        <v>56.841299999999997</v>
      </c>
      <c r="F3" s="145">
        <v>655.47</v>
      </c>
      <c r="G3" s="145">
        <v>674.61</v>
      </c>
      <c r="H3" s="145">
        <v>2.92</v>
      </c>
      <c r="I3" s="145">
        <v>37257.769999999997</v>
      </c>
      <c r="J3" s="145">
        <v>38345.71</v>
      </c>
    </row>
    <row r="4" spans="1:10" ht="13.5">
      <c r="A4" s="146">
        <v>2</v>
      </c>
      <c r="B4" s="167" t="s">
        <v>44</v>
      </c>
      <c r="C4" s="167" t="s">
        <v>45</v>
      </c>
      <c r="D4" s="145" t="s">
        <v>43</v>
      </c>
      <c r="E4" s="145">
        <v>16.686199999999999</v>
      </c>
      <c r="F4" s="145">
        <v>576.38</v>
      </c>
      <c r="G4" s="145">
        <v>593.21</v>
      </c>
      <c r="H4" s="145">
        <v>2.92</v>
      </c>
      <c r="I4" s="145">
        <v>9617.59</v>
      </c>
      <c r="J4" s="145">
        <v>9898.42</v>
      </c>
    </row>
    <row r="5" spans="1:10" ht="13.5">
      <c r="A5" s="146">
        <v>3</v>
      </c>
      <c r="B5" s="167" t="s">
        <v>44</v>
      </c>
      <c r="C5" s="167" t="s">
        <v>46</v>
      </c>
      <c r="D5" s="145" t="s">
        <v>43</v>
      </c>
      <c r="E5" s="145">
        <v>65.018799999999999</v>
      </c>
      <c r="F5" s="145">
        <v>586.38</v>
      </c>
      <c r="G5" s="145">
        <v>603.50199999999995</v>
      </c>
      <c r="H5" s="145">
        <v>2.92</v>
      </c>
      <c r="I5" s="145">
        <v>38125.72</v>
      </c>
      <c r="J5" s="145">
        <v>39238.980000000003</v>
      </c>
    </row>
    <row r="6" spans="1:10" ht="13.5">
      <c r="A6" s="146">
        <v>4</v>
      </c>
      <c r="B6" s="167" t="s">
        <v>47</v>
      </c>
      <c r="C6" s="167" t="s">
        <v>48</v>
      </c>
      <c r="D6" s="145" t="s">
        <v>43</v>
      </c>
      <c r="E6" s="145">
        <v>92.156999999999996</v>
      </c>
      <c r="F6" s="145">
        <v>655.47</v>
      </c>
      <c r="G6" s="145">
        <v>674.61</v>
      </c>
      <c r="H6" s="145">
        <v>2.92</v>
      </c>
      <c r="I6" s="145">
        <v>60406.15</v>
      </c>
      <c r="J6" s="145">
        <v>62170.03</v>
      </c>
    </row>
    <row r="7" spans="1:10" ht="13.5">
      <c r="A7" s="146">
        <v>5</v>
      </c>
      <c r="B7" s="167" t="s">
        <v>49</v>
      </c>
      <c r="C7" s="167" t="s">
        <v>46</v>
      </c>
      <c r="D7" s="145" t="s">
        <v>43</v>
      </c>
      <c r="E7" s="145">
        <v>16.829999999999998</v>
      </c>
      <c r="F7" s="145">
        <v>627.58000000000004</v>
      </c>
      <c r="G7" s="145">
        <v>645.90499999999997</v>
      </c>
      <c r="H7" s="145">
        <v>2.92</v>
      </c>
      <c r="I7" s="145">
        <v>10562.17</v>
      </c>
      <c r="J7" s="145">
        <v>10870.58</v>
      </c>
    </row>
    <row r="8" spans="1:10" ht="13.5">
      <c r="A8" s="146">
        <v>6</v>
      </c>
      <c r="B8" s="167" t="s">
        <v>50</v>
      </c>
      <c r="C8" s="167" t="s">
        <v>45</v>
      </c>
      <c r="D8" s="145" t="s">
        <v>43</v>
      </c>
      <c r="E8" s="145">
        <v>42.420900000000003</v>
      </c>
      <c r="F8" s="145">
        <v>588.23</v>
      </c>
      <c r="G8" s="145">
        <v>605.40599999999995</v>
      </c>
      <c r="H8" s="145">
        <v>2.92</v>
      </c>
      <c r="I8" s="145">
        <v>24953.25</v>
      </c>
      <c r="J8" s="145">
        <v>25681.87</v>
      </c>
    </row>
    <row r="9" spans="1:10" ht="13.5">
      <c r="A9" s="146">
        <v>7</v>
      </c>
      <c r="B9" s="167" t="s">
        <v>47</v>
      </c>
      <c r="C9" s="167" t="s">
        <v>51</v>
      </c>
      <c r="D9" s="145" t="s">
        <v>43</v>
      </c>
      <c r="E9" s="145">
        <v>324.23160000000001</v>
      </c>
      <c r="F9" s="145">
        <v>632.12</v>
      </c>
      <c r="G9" s="145">
        <v>650.57799999999997</v>
      </c>
      <c r="H9" s="145">
        <v>2.92</v>
      </c>
      <c r="I9" s="145">
        <v>204953.28</v>
      </c>
      <c r="J9" s="145">
        <v>210937.95</v>
      </c>
    </row>
    <row r="10" spans="1:10" ht="13.5">
      <c r="A10" s="146">
        <v>8</v>
      </c>
      <c r="B10" s="167" t="s">
        <v>47</v>
      </c>
      <c r="C10" s="167" t="s">
        <v>52</v>
      </c>
      <c r="D10" s="145" t="s">
        <v>43</v>
      </c>
      <c r="E10" s="145">
        <v>946.86310000000003</v>
      </c>
      <c r="F10" s="145">
        <v>632.12</v>
      </c>
      <c r="G10" s="145">
        <v>650.57799999999997</v>
      </c>
      <c r="H10" s="145">
        <v>2.92</v>
      </c>
      <c r="I10" s="145">
        <v>598531.1</v>
      </c>
      <c r="J10" s="145">
        <v>616008.30000000005</v>
      </c>
    </row>
    <row r="11" spans="1:10" ht="13.5">
      <c r="A11" s="146">
        <v>9</v>
      </c>
      <c r="B11" s="167" t="s">
        <v>47</v>
      </c>
      <c r="C11" s="167" t="s">
        <v>53</v>
      </c>
      <c r="D11" s="145" t="s">
        <v>43</v>
      </c>
      <c r="E11" s="145">
        <v>70.7303</v>
      </c>
      <c r="F11" s="145">
        <v>599.66999999999996</v>
      </c>
      <c r="G11" s="145">
        <v>617.17999999999995</v>
      </c>
      <c r="H11" s="145">
        <v>2.92</v>
      </c>
      <c r="I11" s="145">
        <v>42414.84</v>
      </c>
      <c r="J11" s="145">
        <v>43653.33</v>
      </c>
    </row>
    <row r="12" spans="1:10" ht="13.5">
      <c r="A12" s="146">
        <v>10</v>
      </c>
      <c r="B12" s="167" t="s">
        <v>47</v>
      </c>
      <c r="C12" s="167" t="s">
        <v>54</v>
      </c>
      <c r="D12" s="145" t="s">
        <v>43</v>
      </c>
      <c r="E12" s="145">
        <v>133.6857</v>
      </c>
      <c r="F12" s="145">
        <v>599.66999999999996</v>
      </c>
      <c r="G12" s="145">
        <v>617.17999999999995</v>
      </c>
      <c r="H12" s="145">
        <v>2.92</v>
      </c>
      <c r="I12" s="145">
        <v>80167.3</v>
      </c>
      <c r="J12" s="145">
        <v>82508.14</v>
      </c>
    </row>
    <row r="13" spans="1:10" ht="13.5">
      <c r="A13" s="146">
        <v>11</v>
      </c>
      <c r="B13" s="167" t="s">
        <v>47</v>
      </c>
      <c r="C13" s="167" t="s">
        <v>55</v>
      </c>
      <c r="D13" s="145" t="s">
        <v>43</v>
      </c>
      <c r="E13" s="145">
        <v>4663.2246999999998</v>
      </c>
      <c r="F13" s="145">
        <v>615.54</v>
      </c>
      <c r="G13" s="145">
        <v>633.51400000000001</v>
      </c>
      <c r="H13" s="145">
        <v>2.92</v>
      </c>
      <c r="I13" s="145">
        <v>2870401.33</v>
      </c>
      <c r="J13" s="145">
        <v>2954218.13</v>
      </c>
    </row>
    <row r="14" spans="1:10" ht="13.5">
      <c r="A14" s="146">
        <v>12</v>
      </c>
      <c r="B14" s="167" t="s">
        <v>47</v>
      </c>
      <c r="C14" s="167" t="s">
        <v>56</v>
      </c>
      <c r="D14" s="145" t="s">
        <v>43</v>
      </c>
      <c r="E14" s="145">
        <v>81.599999999999994</v>
      </c>
      <c r="F14" s="145">
        <v>588.23</v>
      </c>
      <c r="G14" s="145">
        <v>605.40599999999995</v>
      </c>
      <c r="H14" s="145">
        <v>2.92</v>
      </c>
      <c r="I14" s="145">
        <v>47999.57</v>
      </c>
      <c r="J14" s="145">
        <v>49401.13</v>
      </c>
    </row>
    <row r="15" spans="1:10" ht="13.5">
      <c r="A15" s="146">
        <v>13</v>
      </c>
      <c r="B15" s="167" t="s">
        <v>57</v>
      </c>
      <c r="C15" s="167" t="s">
        <v>51</v>
      </c>
      <c r="D15" s="145" t="s">
        <v>43</v>
      </c>
      <c r="E15" s="145">
        <v>86.699100000000001</v>
      </c>
      <c r="F15" s="145">
        <v>632.12</v>
      </c>
      <c r="G15" s="145">
        <v>650.57799999999997</v>
      </c>
      <c r="H15" s="145">
        <v>2.92</v>
      </c>
      <c r="I15" s="145">
        <v>54804.24</v>
      </c>
      <c r="J15" s="145">
        <v>56404.53</v>
      </c>
    </row>
    <row r="16" spans="1:10" ht="13.5">
      <c r="A16" s="146">
        <v>14</v>
      </c>
      <c r="B16" s="167" t="s">
        <v>47</v>
      </c>
      <c r="C16" s="167" t="s">
        <v>58</v>
      </c>
      <c r="D16" s="145" t="s">
        <v>43</v>
      </c>
      <c r="E16" s="145">
        <v>169.78309999999999</v>
      </c>
      <c r="F16" s="145">
        <v>615.54</v>
      </c>
      <c r="G16" s="145">
        <v>633.51400000000001</v>
      </c>
      <c r="H16" s="145">
        <v>2.92</v>
      </c>
      <c r="I16" s="145">
        <v>104508.29</v>
      </c>
      <c r="J16" s="145">
        <v>107559.97</v>
      </c>
    </row>
    <row r="17" spans="1:10" ht="13.5">
      <c r="A17" s="146">
        <v>15</v>
      </c>
      <c r="B17" s="167" t="s">
        <v>41</v>
      </c>
      <c r="C17" s="167" t="s">
        <v>42</v>
      </c>
      <c r="D17" s="145" t="s">
        <v>43</v>
      </c>
      <c r="E17" s="145">
        <v>18.349699999999999</v>
      </c>
      <c r="F17" s="145">
        <v>661.14</v>
      </c>
      <c r="G17" s="145">
        <v>680.44500000000005</v>
      </c>
      <c r="H17" s="145">
        <v>2.92</v>
      </c>
      <c r="I17" s="145">
        <v>12131.72</v>
      </c>
      <c r="J17" s="145">
        <v>12485.96</v>
      </c>
    </row>
    <row r="18" spans="1:10" ht="13.5">
      <c r="A18" s="146">
        <v>16</v>
      </c>
      <c r="B18" s="167" t="s">
        <v>49</v>
      </c>
      <c r="C18" s="167" t="s">
        <v>45</v>
      </c>
      <c r="D18" s="145" t="s">
        <v>43</v>
      </c>
      <c r="E18" s="145">
        <v>2355.8807000000002</v>
      </c>
      <c r="F18" s="145">
        <v>655.47</v>
      </c>
      <c r="G18" s="145">
        <v>674.61</v>
      </c>
      <c r="H18" s="145">
        <v>2.92</v>
      </c>
      <c r="I18" s="145">
        <v>1544209.12</v>
      </c>
      <c r="J18" s="145">
        <v>1589300.68</v>
      </c>
    </row>
    <row r="19" spans="1:10" ht="13.5">
      <c r="A19" s="146">
        <v>17</v>
      </c>
      <c r="B19" s="167" t="s">
        <v>49</v>
      </c>
      <c r="C19" s="167" t="s">
        <v>46</v>
      </c>
      <c r="D19" s="145" t="s">
        <v>43</v>
      </c>
      <c r="E19" s="145">
        <v>1.7951999999999999</v>
      </c>
      <c r="F19" s="145">
        <v>632.12</v>
      </c>
      <c r="G19" s="145">
        <v>650.57799999999997</v>
      </c>
      <c r="H19" s="145">
        <v>2.92</v>
      </c>
      <c r="I19" s="145">
        <v>1134.78</v>
      </c>
      <c r="J19" s="145">
        <v>1167.92</v>
      </c>
    </row>
    <row r="20" spans="1:10" ht="13.5">
      <c r="A20" s="146">
        <v>18</v>
      </c>
      <c r="B20" s="167" t="s">
        <v>47</v>
      </c>
      <c r="C20" s="167" t="s">
        <v>59</v>
      </c>
      <c r="D20" s="145" t="s">
        <v>43</v>
      </c>
      <c r="E20" s="145">
        <v>0.16120000000000001</v>
      </c>
      <c r="F20" s="145">
        <v>576.38</v>
      </c>
      <c r="G20" s="145">
        <v>593.21</v>
      </c>
      <c r="H20" s="145">
        <v>2.92</v>
      </c>
      <c r="I20" s="145">
        <v>92.91</v>
      </c>
      <c r="J20" s="145">
        <v>95.63</v>
      </c>
    </row>
    <row r="21" spans="1:10" ht="13.5">
      <c r="A21" s="146">
        <v>19</v>
      </c>
      <c r="B21" s="167" t="s">
        <v>47</v>
      </c>
      <c r="C21" s="167" t="s">
        <v>56</v>
      </c>
      <c r="D21" s="145" t="s">
        <v>43</v>
      </c>
      <c r="E21" s="145">
        <v>75.446100000000001</v>
      </c>
      <c r="F21" s="145">
        <v>588.23</v>
      </c>
      <c r="G21" s="145">
        <v>588.23</v>
      </c>
      <c r="H21" s="145">
        <v>0</v>
      </c>
      <c r="I21" s="145">
        <v>44379.66</v>
      </c>
      <c r="J21" s="145">
        <v>44379.66</v>
      </c>
    </row>
    <row r="22" spans="1:10" ht="13.5">
      <c r="A22" s="146">
        <v>20</v>
      </c>
      <c r="B22" s="167" t="s">
        <v>47</v>
      </c>
      <c r="C22" s="167" t="s">
        <v>60</v>
      </c>
      <c r="D22" s="145" t="s">
        <v>43</v>
      </c>
      <c r="E22" s="145">
        <v>43.424700000000001</v>
      </c>
      <c r="F22" s="145">
        <v>586.38</v>
      </c>
      <c r="G22" s="145">
        <v>586.38</v>
      </c>
      <c r="H22" s="145">
        <v>0</v>
      </c>
      <c r="I22" s="145">
        <v>25463.38</v>
      </c>
      <c r="J22" s="145">
        <v>25463.38</v>
      </c>
    </row>
    <row r="23" spans="1:10" ht="13.5">
      <c r="A23" s="146">
        <v>21</v>
      </c>
      <c r="B23" s="167" t="s">
        <v>61</v>
      </c>
      <c r="C23" s="167" t="s">
        <v>62</v>
      </c>
      <c r="D23" s="145" t="s">
        <v>43</v>
      </c>
      <c r="E23" s="145">
        <v>296.15350000000001</v>
      </c>
      <c r="F23" s="225">
        <v>588.23</v>
      </c>
      <c r="G23" s="145">
        <v>588.23</v>
      </c>
      <c r="H23" s="145">
        <v>0</v>
      </c>
      <c r="I23" s="145">
        <v>174206.37</v>
      </c>
      <c r="J23" s="145">
        <v>174206.37</v>
      </c>
    </row>
    <row r="24" spans="1:10" ht="13.5">
      <c r="A24" s="146">
        <v>22</v>
      </c>
      <c r="B24" s="167" t="s">
        <v>61</v>
      </c>
      <c r="C24" s="167" t="s">
        <v>53</v>
      </c>
      <c r="D24" s="145" t="s">
        <v>43</v>
      </c>
      <c r="E24" s="145">
        <v>45.044400000000003</v>
      </c>
      <c r="F24" s="225">
        <v>599.66999999999996</v>
      </c>
      <c r="G24" s="145">
        <v>599.66999999999996</v>
      </c>
      <c r="H24" s="145">
        <v>0</v>
      </c>
      <c r="I24" s="145">
        <v>27011.78</v>
      </c>
      <c r="J24" s="145">
        <v>27011.78</v>
      </c>
    </row>
    <row r="25" spans="1:10" ht="13.5">
      <c r="A25" s="146">
        <v>23</v>
      </c>
      <c r="B25" s="167" t="s">
        <v>61</v>
      </c>
      <c r="C25" s="167" t="s">
        <v>63</v>
      </c>
      <c r="D25" s="145" t="s">
        <v>43</v>
      </c>
      <c r="E25" s="145">
        <v>36.006100000000004</v>
      </c>
      <c r="F25" s="225">
        <v>615.54</v>
      </c>
      <c r="G25" s="145">
        <v>615.54</v>
      </c>
      <c r="H25" s="145">
        <v>0</v>
      </c>
      <c r="I25" s="145">
        <v>22163.19</v>
      </c>
      <c r="J25" s="145">
        <v>22163.19</v>
      </c>
    </row>
    <row r="26" spans="1:10" ht="13.5">
      <c r="A26" s="146">
        <v>24</v>
      </c>
      <c r="B26" s="167" t="s">
        <v>61</v>
      </c>
      <c r="C26" s="167" t="s">
        <v>51</v>
      </c>
      <c r="D26" s="145" t="s">
        <v>43</v>
      </c>
      <c r="E26" s="145">
        <v>900.28830000000005</v>
      </c>
      <c r="F26" s="225">
        <v>632.12</v>
      </c>
      <c r="G26" s="145">
        <v>632.12</v>
      </c>
      <c r="H26" s="145">
        <v>0</v>
      </c>
      <c r="I26" s="145">
        <v>569090.24</v>
      </c>
      <c r="J26" s="145">
        <v>569090.24</v>
      </c>
    </row>
    <row r="27" spans="1:10" ht="13.5">
      <c r="A27" s="146">
        <v>25</v>
      </c>
      <c r="B27" s="167" t="s">
        <v>61</v>
      </c>
      <c r="C27" s="167" t="s">
        <v>42</v>
      </c>
      <c r="D27" s="145" t="s">
        <v>43</v>
      </c>
      <c r="E27" s="145">
        <v>578.61720000000003</v>
      </c>
      <c r="F27" s="225">
        <v>661.14</v>
      </c>
      <c r="G27" s="145">
        <v>661.14</v>
      </c>
      <c r="H27" s="145">
        <v>0</v>
      </c>
      <c r="I27" s="145">
        <v>382546.98</v>
      </c>
      <c r="J27" s="145">
        <v>382546.98</v>
      </c>
    </row>
    <row r="28" spans="1:10" ht="13.5">
      <c r="A28" s="146">
        <v>26</v>
      </c>
      <c r="B28" s="167" t="s">
        <v>57</v>
      </c>
      <c r="C28" s="167" t="s">
        <v>64</v>
      </c>
      <c r="D28" s="145" t="s">
        <v>43</v>
      </c>
      <c r="E28" s="145">
        <v>0.1188</v>
      </c>
      <c r="F28" s="225">
        <v>701.16</v>
      </c>
      <c r="G28" s="145">
        <v>701.16</v>
      </c>
      <c r="H28" s="145">
        <v>0</v>
      </c>
      <c r="I28" s="145">
        <v>83.3</v>
      </c>
      <c r="J28" s="145">
        <v>83.3</v>
      </c>
    </row>
    <row r="29" spans="1:10" ht="13.5">
      <c r="A29" s="146">
        <v>27</v>
      </c>
      <c r="B29" s="167" t="s">
        <v>57</v>
      </c>
      <c r="C29" s="167" t="s">
        <v>51</v>
      </c>
      <c r="D29" s="145" t="s">
        <v>43</v>
      </c>
      <c r="E29" s="145">
        <v>6.2436999999999996</v>
      </c>
      <c r="F29" s="225">
        <v>632.12</v>
      </c>
      <c r="G29" s="145">
        <v>632.12</v>
      </c>
      <c r="H29" s="145">
        <v>0</v>
      </c>
      <c r="I29" s="145">
        <v>3946.77</v>
      </c>
      <c r="J29" s="145">
        <v>3946.77</v>
      </c>
    </row>
    <row r="30" spans="1:10" ht="13.5">
      <c r="A30" s="146">
        <v>28</v>
      </c>
      <c r="B30" s="167" t="s">
        <v>41</v>
      </c>
      <c r="C30" s="167" t="s">
        <v>42</v>
      </c>
      <c r="D30" s="145" t="s">
        <v>43</v>
      </c>
      <c r="E30" s="145">
        <v>4.5788000000000002</v>
      </c>
      <c r="F30" s="225">
        <v>661.14</v>
      </c>
      <c r="G30" s="145">
        <v>661.14</v>
      </c>
      <c r="H30" s="145">
        <v>0</v>
      </c>
      <c r="I30" s="145">
        <v>3027.23</v>
      </c>
      <c r="J30" s="145">
        <v>3027.23</v>
      </c>
    </row>
    <row r="31" spans="1:10" ht="13.5">
      <c r="A31" s="146">
        <v>29</v>
      </c>
      <c r="B31" s="167" t="s">
        <v>65</v>
      </c>
      <c r="C31" s="167" t="s">
        <v>42</v>
      </c>
      <c r="D31" s="145" t="s">
        <v>43</v>
      </c>
      <c r="E31" s="145">
        <v>666.15470000000005</v>
      </c>
      <c r="F31" s="225">
        <v>661.14</v>
      </c>
      <c r="G31" s="145">
        <v>661.14</v>
      </c>
      <c r="H31" s="145">
        <v>0</v>
      </c>
      <c r="I31" s="145">
        <v>440421.52</v>
      </c>
      <c r="J31" s="145">
        <v>440421.52</v>
      </c>
    </row>
    <row r="32" spans="1:10" ht="13.5">
      <c r="A32" s="146">
        <v>30</v>
      </c>
      <c r="B32" s="167" t="s">
        <v>66</v>
      </c>
      <c r="C32" s="167" t="s">
        <v>67</v>
      </c>
      <c r="D32" s="145" t="s">
        <v>43</v>
      </c>
      <c r="E32" s="145">
        <v>353.61279999999999</v>
      </c>
      <c r="F32" s="225">
        <v>274.92</v>
      </c>
      <c r="G32" s="145">
        <v>292.02999999999997</v>
      </c>
      <c r="H32" s="145" t="s">
        <v>45</v>
      </c>
      <c r="I32" s="145">
        <v>97215.23</v>
      </c>
      <c r="J32" s="145">
        <v>103265.55</v>
      </c>
    </row>
    <row r="33" spans="1:10" ht="13.5">
      <c r="A33" s="146">
        <v>31</v>
      </c>
      <c r="B33" s="167" t="s">
        <v>66</v>
      </c>
      <c r="C33" s="167" t="s">
        <v>67</v>
      </c>
      <c r="D33" s="145" t="s">
        <v>43</v>
      </c>
      <c r="E33" s="145">
        <v>109.8991</v>
      </c>
      <c r="F33" s="225">
        <v>284.33</v>
      </c>
      <c r="G33" s="145">
        <v>299.61</v>
      </c>
      <c r="H33" s="145" t="s">
        <v>45</v>
      </c>
      <c r="I33" s="145">
        <v>31247.61</v>
      </c>
      <c r="J33" s="145">
        <v>32926.870000000003</v>
      </c>
    </row>
    <row r="34" spans="1:10">
      <c r="E34" s="210">
        <f>SUM(E3:E33)</f>
        <v>12258.5468</v>
      </c>
    </row>
    <row r="35" spans="1:10">
      <c r="E35" s="210">
        <f>+E34+'室外混凝土 (2)'!G16</f>
        <v>14476.522999999999</v>
      </c>
    </row>
  </sheetData>
  <phoneticPr fontId="46" type="noConversion"/>
  <printOptions gridLines="1"/>
  <pageMargins left="0.75" right="0.75" top="1" bottom="1" header="0.5" footer="0.5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</sheetPr>
  <dimension ref="A1:M230"/>
  <sheetViews>
    <sheetView workbookViewId="0">
      <selection activeCell="H243" sqref="H243"/>
    </sheetView>
  </sheetViews>
  <sheetFormatPr defaultColWidth="8" defaultRowHeight="12.75"/>
  <cols>
    <col min="1" max="1" width="4" style="104" customWidth="1"/>
    <col min="2" max="2" width="14.625" style="104" customWidth="1"/>
    <col min="3" max="3" width="6.5" style="104" customWidth="1"/>
    <col min="4" max="4" width="22.75" style="166" customWidth="1"/>
    <col min="5" max="5" width="19.875" style="210" customWidth="1"/>
    <col min="6" max="6" width="7.25" style="104" customWidth="1"/>
    <col min="7" max="7" width="13" style="104" customWidth="1"/>
    <col min="8" max="8" width="13.375" style="104" customWidth="1"/>
    <col min="9" max="9" width="19.75" style="104" customWidth="1"/>
    <col min="10" max="11" width="13" style="104" customWidth="1"/>
    <col min="12" max="12" width="17.375" style="104" customWidth="1"/>
    <col min="13" max="13" width="15.25" style="104" customWidth="1"/>
    <col min="14" max="16384" width="8" style="104"/>
  </cols>
  <sheetData>
    <row r="1" spans="1:13" ht="18" customHeight="1">
      <c r="B1" s="145" t="s">
        <v>68</v>
      </c>
      <c r="C1" s="145" t="s">
        <v>69</v>
      </c>
      <c r="D1" s="167" t="s">
        <v>1</v>
      </c>
      <c r="E1" s="145" t="s">
        <v>35</v>
      </c>
      <c r="F1" s="145" t="s">
        <v>3</v>
      </c>
      <c r="G1" s="145" t="s">
        <v>4</v>
      </c>
      <c r="H1" s="145" t="s">
        <v>70</v>
      </c>
      <c r="I1" s="145" t="s">
        <v>36</v>
      </c>
      <c r="J1" s="145" t="s">
        <v>37</v>
      </c>
      <c r="K1" s="145" t="s">
        <v>38</v>
      </c>
      <c r="L1" s="145" t="s">
        <v>39</v>
      </c>
      <c r="M1" s="145" t="s">
        <v>40</v>
      </c>
    </row>
    <row r="2" spans="1:13" ht="16.5" hidden="1" customHeight="1">
      <c r="A2" s="106" t="s">
        <v>71</v>
      </c>
      <c r="B2" s="107" t="s">
        <v>72</v>
      </c>
      <c r="C2" s="108" t="s">
        <v>73</v>
      </c>
      <c r="D2" s="107" t="s">
        <v>74</v>
      </c>
      <c r="E2" s="107" t="s">
        <v>45</v>
      </c>
      <c r="F2" s="108" t="s">
        <v>75</v>
      </c>
      <c r="G2" s="107">
        <v>510.01400000000001</v>
      </c>
      <c r="H2" s="107">
        <v>230</v>
      </c>
      <c r="I2" s="120">
        <v>230</v>
      </c>
      <c r="J2" s="107">
        <v>230</v>
      </c>
      <c r="K2" s="107">
        <v>0</v>
      </c>
      <c r="L2" s="107">
        <v>117303.22</v>
      </c>
      <c r="M2" s="107">
        <v>117303.22</v>
      </c>
    </row>
    <row r="3" spans="1:13" ht="16.5" hidden="1" customHeight="1">
      <c r="A3" s="106" t="s">
        <v>76</v>
      </c>
      <c r="B3" s="107" t="s">
        <v>77</v>
      </c>
      <c r="C3" s="108" t="s">
        <v>78</v>
      </c>
      <c r="D3" s="107" t="s">
        <v>79</v>
      </c>
      <c r="E3" s="107" t="s">
        <v>45</v>
      </c>
      <c r="F3" s="108" t="s">
        <v>80</v>
      </c>
      <c r="G3" s="107">
        <v>2637754.6885000002</v>
      </c>
      <c r="H3" s="107">
        <v>1</v>
      </c>
      <c r="I3" s="120">
        <v>1</v>
      </c>
      <c r="J3" s="107">
        <v>1</v>
      </c>
      <c r="K3" s="107">
        <v>0</v>
      </c>
      <c r="L3" s="107">
        <v>2637754.69</v>
      </c>
      <c r="M3" s="107">
        <v>2637754.69</v>
      </c>
    </row>
    <row r="4" spans="1:13" ht="16.5" hidden="1" customHeight="1">
      <c r="A4" s="106" t="s">
        <v>81</v>
      </c>
      <c r="B4" s="107" t="s">
        <v>82</v>
      </c>
      <c r="C4" s="108" t="s">
        <v>78</v>
      </c>
      <c r="D4" s="107" t="s">
        <v>83</v>
      </c>
      <c r="E4" s="107" t="s">
        <v>45</v>
      </c>
      <c r="F4" s="108" t="s">
        <v>80</v>
      </c>
      <c r="G4" s="107">
        <v>22867.214899999999</v>
      </c>
      <c r="H4" s="107">
        <v>1</v>
      </c>
      <c r="I4" s="120">
        <v>1</v>
      </c>
      <c r="J4" s="107">
        <v>1</v>
      </c>
      <c r="K4" s="107">
        <v>0</v>
      </c>
      <c r="L4" s="107">
        <v>22867.21</v>
      </c>
      <c r="M4" s="107">
        <v>22867.21</v>
      </c>
    </row>
    <row r="5" spans="1:13" ht="16.5" hidden="1" customHeight="1">
      <c r="A5" s="106" t="s">
        <v>84</v>
      </c>
      <c r="B5" s="109" t="s">
        <v>85</v>
      </c>
      <c r="C5" s="110" t="s">
        <v>86</v>
      </c>
      <c r="D5" s="211" t="s">
        <v>87</v>
      </c>
      <c r="E5" s="212" t="s">
        <v>8</v>
      </c>
      <c r="F5" s="110" t="s">
        <v>9</v>
      </c>
      <c r="G5" s="109">
        <v>6.6299999999999998E-2</v>
      </c>
      <c r="H5" s="109">
        <v>3560.45</v>
      </c>
      <c r="I5" s="121">
        <v>5413.56</v>
      </c>
      <c r="J5" s="109">
        <v>6307.88</v>
      </c>
      <c r="K5" s="109">
        <v>16.52</v>
      </c>
      <c r="L5" s="109">
        <v>358.92</v>
      </c>
      <c r="M5" s="109">
        <v>418.21</v>
      </c>
    </row>
    <row r="6" spans="1:13" ht="16.5" hidden="1" customHeight="1">
      <c r="A6" s="106" t="s">
        <v>88</v>
      </c>
      <c r="B6" s="109" t="s">
        <v>89</v>
      </c>
      <c r="C6" s="110" t="s">
        <v>86</v>
      </c>
      <c r="D6" s="211" t="s">
        <v>90</v>
      </c>
      <c r="E6" s="212" t="s">
        <v>91</v>
      </c>
      <c r="F6" s="110" t="s">
        <v>9</v>
      </c>
      <c r="G6" s="109">
        <v>437.76010000000002</v>
      </c>
      <c r="H6" s="109">
        <v>3547.15</v>
      </c>
      <c r="I6" s="121">
        <v>5410.17</v>
      </c>
      <c r="J6" s="109">
        <v>6303.93</v>
      </c>
      <c r="K6" s="109">
        <v>16.52</v>
      </c>
      <c r="L6" s="109">
        <v>2368356.56</v>
      </c>
      <c r="M6" s="109">
        <v>2759609.03</v>
      </c>
    </row>
    <row r="7" spans="1:13" ht="16.5" hidden="1" customHeight="1">
      <c r="A7" s="111" t="s">
        <v>92</v>
      </c>
      <c r="B7" s="125" t="s">
        <v>93</v>
      </c>
      <c r="C7" s="126" t="s">
        <v>86</v>
      </c>
      <c r="D7" s="213" t="s">
        <v>90</v>
      </c>
      <c r="E7" s="214" t="s">
        <v>8</v>
      </c>
      <c r="F7" s="126" t="s">
        <v>9</v>
      </c>
      <c r="G7" s="125">
        <v>386.41789999999997</v>
      </c>
      <c r="H7" s="125">
        <v>3738.53</v>
      </c>
      <c r="I7" s="121">
        <v>5413.56</v>
      </c>
      <c r="J7" s="125">
        <v>6307.88</v>
      </c>
      <c r="K7" s="125">
        <v>16.52</v>
      </c>
      <c r="L7" s="125">
        <v>2091896.49</v>
      </c>
      <c r="M7" s="125">
        <v>2437477.7400000002</v>
      </c>
    </row>
    <row r="8" spans="1:13" ht="16.5" hidden="1" customHeight="1">
      <c r="A8" s="111" t="s">
        <v>94</v>
      </c>
      <c r="B8" s="125" t="s">
        <v>93</v>
      </c>
      <c r="C8" s="126" t="s">
        <v>86</v>
      </c>
      <c r="D8" s="213" t="s">
        <v>90</v>
      </c>
      <c r="E8" s="214" t="s">
        <v>8</v>
      </c>
      <c r="F8" s="126" t="s">
        <v>9</v>
      </c>
      <c r="G8" s="125">
        <v>1.1984999999999999</v>
      </c>
      <c r="H8" s="125">
        <v>3738.53</v>
      </c>
      <c r="I8" s="121">
        <v>5446.89</v>
      </c>
      <c r="J8" s="125">
        <v>6346.7160000000003</v>
      </c>
      <c r="K8" s="125">
        <v>16.52</v>
      </c>
      <c r="L8" s="125">
        <v>6528.1</v>
      </c>
      <c r="M8" s="125">
        <v>7606.54</v>
      </c>
    </row>
    <row r="9" spans="1:13" ht="16.5" hidden="1" customHeight="1">
      <c r="A9" s="106" t="s">
        <v>95</v>
      </c>
      <c r="B9" s="109" t="s">
        <v>96</v>
      </c>
      <c r="C9" s="110" t="s">
        <v>86</v>
      </c>
      <c r="D9" s="211" t="s">
        <v>97</v>
      </c>
      <c r="E9" s="109" t="s">
        <v>98</v>
      </c>
      <c r="F9" s="110" t="s">
        <v>9</v>
      </c>
      <c r="G9" s="109">
        <v>200.98699999999999</v>
      </c>
      <c r="H9" s="109">
        <v>3698.94</v>
      </c>
      <c r="I9" s="121">
        <v>5446.89</v>
      </c>
      <c r="J9" s="109">
        <v>6346.7160000000003</v>
      </c>
      <c r="K9" s="109">
        <v>16.52</v>
      </c>
      <c r="L9" s="109">
        <v>1094754.08</v>
      </c>
      <c r="M9" s="109">
        <v>1275607.4099999999</v>
      </c>
    </row>
    <row r="10" spans="1:13" ht="16.5" hidden="1" customHeight="1">
      <c r="A10" s="106" t="s">
        <v>99</v>
      </c>
      <c r="B10" s="107" t="s">
        <v>100</v>
      </c>
      <c r="C10" s="108" t="s">
        <v>86</v>
      </c>
      <c r="D10" s="107" t="s">
        <v>101</v>
      </c>
      <c r="E10" s="107" t="s">
        <v>102</v>
      </c>
      <c r="F10" s="108" t="s">
        <v>103</v>
      </c>
      <c r="G10" s="107">
        <v>379.17599999999999</v>
      </c>
      <c r="H10" s="107">
        <v>5.38</v>
      </c>
      <c r="I10" s="120">
        <v>5.38</v>
      </c>
      <c r="J10" s="107">
        <v>6.0789999999999997</v>
      </c>
      <c r="K10" s="107">
        <v>13</v>
      </c>
      <c r="L10" s="107">
        <v>2039.97</v>
      </c>
      <c r="M10" s="107">
        <v>2305.0100000000002</v>
      </c>
    </row>
    <row r="11" spans="1:13" ht="16.5" hidden="1" customHeight="1">
      <c r="A11" s="106" t="s">
        <v>104</v>
      </c>
      <c r="B11" s="107" t="s">
        <v>105</v>
      </c>
      <c r="C11" s="108" t="s">
        <v>86</v>
      </c>
      <c r="D11" s="107" t="s">
        <v>101</v>
      </c>
      <c r="E11" s="107" t="s">
        <v>106</v>
      </c>
      <c r="F11" s="108" t="s">
        <v>103</v>
      </c>
      <c r="G11" s="107">
        <v>2111.5772000000002</v>
      </c>
      <c r="H11" s="107">
        <v>5.38</v>
      </c>
      <c r="I11" s="120">
        <v>5.38</v>
      </c>
      <c r="J11" s="107">
        <v>6.0789999999999997</v>
      </c>
      <c r="K11" s="107">
        <v>13</v>
      </c>
      <c r="L11" s="107">
        <v>11360.29</v>
      </c>
      <c r="M11" s="107">
        <v>12836.28</v>
      </c>
    </row>
    <row r="12" spans="1:13" ht="16.5" hidden="1" customHeight="1">
      <c r="A12" s="106" t="s">
        <v>107</v>
      </c>
      <c r="B12" s="107" t="s">
        <v>108</v>
      </c>
      <c r="C12" s="108" t="s">
        <v>86</v>
      </c>
      <c r="D12" s="107" t="s">
        <v>109</v>
      </c>
      <c r="E12" s="107" t="s">
        <v>110</v>
      </c>
      <c r="F12" s="108" t="s">
        <v>103</v>
      </c>
      <c r="G12" s="107">
        <v>0.14099999999999999</v>
      </c>
      <c r="H12" s="107">
        <v>3.66</v>
      </c>
      <c r="I12" s="120">
        <v>3.66</v>
      </c>
      <c r="J12" s="107">
        <v>4.26</v>
      </c>
      <c r="K12" s="107">
        <v>16.52</v>
      </c>
      <c r="L12" s="107">
        <v>0.52</v>
      </c>
      <c r="M12" s="107">
        <v>0.6</v>
      </c>
    </row>
    <row r="13" spans="1:13" ht="16.5" hidden="1" customHeight="1">
      <c r="A13" s="106" t="s">
        <v>111</v>
      </c>
      <c r="B13" s="109" t="s">
        <v>112</v>
      </c>
      <c r="C13" s="110" t="s">
        <v>86</v>
      </c>
      <c r="D13" s="211" t="s">
        <v>7</v>
      </c>
      <c r="E13" s="212" t="s">
        <v>8</v>
      </c>
      <c r="F13" s="110" t="s">
        <v>9</v>
      </c>
      <c r="G13" s="109">
        <v>0.10199999999999999</v>
      </c>
      <c r="H13" s="109">
        <v>3560.45</v>
      </c>
      <c r="I13" s="121">
        <v>4719.96</v>
      </c>
      <c r="J13" s="109">
        <v>5333.5550000000003</v>
      </c>
      <c r="K13" s="109">
        <v>13</v>
      </c>
      <c r="L13" s="109">
        <v>481.44</v>
      </c>
      <c r="M13" s="109">
        <v>544.02</v>
      </c>
    </row>
    <row r="14" spans="1:13" ht="16.5" hidden="1" customHeight="1">
      <c r="A14" s="111" t="s">
        <v>113</v>
      </c>
      <c r="B14" s="125" t="s">
        <v>114</v>
      </c>
      <c r="C14" s="126" t="s">
        <v>86</v>
      </c>
      <c r="D14" s="213" t="s">
        <v>7</v>
      </c>
      <c r="E14" s="214" t="s">
        <v>13</v>
      </c>
      <c r="F14" s="126" t="s">
        <v>9</v>
      </c>
      <c r="G14" s="125">
        <v>1.0073000000000001</v>
      </c>
      <c r="H14" s="125">
        <v>3616.56</v>
      </c>
      <c r="I14" s="121">
        <v>5410.17</v>
      </c>
      <c r="J14" s="125">
        <v>6113.4920000000002</v>
      </c>
      <c r="K14" s="125">
        <v>13</v>
      </c>
      <c r="L14" s="125">
        <v>5449.66</v>
      </c>
      <c r="M14" s="125">
        <v>6158.12</v>
      </c>
    </row>
    <row r="15" spans="1:13" ht="16.5" hidden="1" customHeight="1">
      <c r="A15" s="111" t="s">
        <v>115</v>
      </c>
      <c r="B15" s="125" t="s">
        <v>114</v>
      </c>
      <c r="C15" s="126" t="s">
        <v>86</v>
      </c>
      <c r="D15" s="213" t="s">
        <v>7</v>
      </c>
      <c r="E15" s="214" t="s">
        <v>13</v>
      </c>
      <c r="F15" s="126" t="s">
        <v>9</v>
      </c>
      <c r="G15" s="125">
        <v>2.5647000000000002</v>
      </c>
      <c r="H15" s="125">
        <v>3616.56</v>
      </c>
      <c r="I15" s="121">
        <v>5325.46</v>
      </c>
      <c r="J15" s="125">
        <v>6017.77</v>
      </c>
      <c r="K15" s="125">
        <v>13</v>
      </c>
      <c r="L15" s="125">
        <v>13658.21</v>
      </c>
      <c r="M15" s="125">
        <v>15433.77</v>
      </c>
    </row>
    <row r="16" spans="1:13" ht="16.5" hidden="1" customHeight="1">
      <c r="A16" s="106" t="s">
        <v>116</v>
      </c>
      <c r="B16" s="109" t="s">
        <v>117</v>
      </c>
      <c r="C16" s="110" t="s">
        <v>86</v>
      </c>
      <c r="D16" s="109" t="s">
        <v>118</v>
      </c>
      <c r="E16" s="109" t="s">
        <v>98</v>
      </c>
      <c r="F16" s="110" t="s">
        <v>9</v>
      </c>
      <c r="G16" s="109">
        <v>0.3926</v>
      </c>
      <c r="H16" s="109">
        <v>3464.42</v>
      </c>
      <c r="I16" s="121">
        <v>4898.76</v>
      </c>
      <c r="J16" s="109">
        <v>5535.5990000000002</v>
      </c>
      <c r="K16" s="109">
        <v>13</v>
      </c>
      <c r="L16" s="109">
        <v>1923.25</v>
      </c>
      <c r="M16" s="109">
        <v>2173.2800000000002</v>
      </c>
    </row>
    <row r="17" spans="1:13" ht="16.5" hidden="1" customHeight="1">
      <c r="A17" s="106" t="s">
        <v>119</v>
      </c>
      <c r="B17" s="109" t="s">
        <v>120</v>
      </c>
      <c r="C17" s="110" t="s">
        <v>86</v>
      </c>
      <c r="D17" s="109" t="s">
        <v>121</v>
      </c>
      <c r="E17" s="109" t="s">
        <v>122</v>
      </c>
      <c r="F17" s="110" t="s">
        <v>9</v>
      </c>
      <c r="G17" s="109">
        <v>2.0960999999999999</v>
      </c>
      <c r="H17" s="109">
        <v>3094.26</v>
      </c>
      <c r="I17" s="121">
        <v>4800</v>
      </c>
      <c r="J17" s="109">
        <v>5592.96</v>
      </c>
      <c r="K17" s="109">
        <v>16.52</v>
      </c>
      <c r="L17" s="109">
        <v>10061.280000000001</v>
      </c>
      <c r="M17" s="109">
        <v>11723.4</v>
      </c>
    </row>
    <row r="18" spans="1:13" ht="16.5" hidden="1" customHeight="1">
      <c r="A18" s="106" t="s">
        <v>123</v>
      </c>
      <c r="B18" s="107" t="s">
        <v>124</v>
      </c>
      <c r="C18" s="108" t="s">
        <v>86</v>
      </c>
      <c r="D18" s="107" t="s">
        <v>125</v>
      </c>
      <c r="E18" s="107" t="s">
        <v>126</v>
      </c>
      <c r="F18" s="108" t="s">
        <v>127</v>
      </c>
      <c r="G18" s="107">
        <v>50.387999999999998</v>
      </c>
      <c r="H18" s="107">
        <v>30</v>
      </c>
      <c r="I18" s="120">
        <v>30</v>
      </c>
      <c r="J18" s="107">
        <v>34.96</v>
      </c>
      <c r="K18" s="107">
        <v>16.52</v>
      </c>
      <c r="L18" s="107">
        <v>1511.64</v>
      </c>
      <c r="M18" s="107">
        <v>1761.56</v>
      </c>
    </row>
    <row r="19" spans="1:13" ht="16.5" hidden="1" customHeight="1">
      <c r="A19" s="106" t="s">
        <v>128</v>
      </c>
      <c r="B19" s="107" t="s">
        <v>129</v>
      </c>
      <c r="C19" s="108" t="s">
        <v>86</v>
      </c>
      <c r="D19" s="107" t="s">
        <v>130</v>
      </c>
      <c r="E19" s="107" t="s">
        <v>71</v>
      </c>
      <c r="F19" s="108" t="s">
        <v>127</v>
      </c>
      <c r="G19" s="107">
        <v>22.113900000000001</v>
      </c>
      <c r="H19" s="107">
        <v>135</v>
      </c>
      <c r="I19" s="120">
        <v>135</v>
      </c>
      <c r="J19" s="107">
        <v>157.30000000000001</v>
      </c>
      <c r="K19" s="107">
        <v>16.52</v>
      </c>
      <c r="L19" s="107">
        <v>2985.38</v>
      </c>
      <c r="M19" s="107">
        <v>3478.52</v>
      </c>
    </row>
    <row r="20" spans="1:13" ht="16.5" hidden="1" customHeight="1">
      <c r="A20" s="106" t="s">
        <v>131</v>
      </c>
      <c r="B20" s="109" t="s">
        <v>132</v>
      </c>
      <c r="C20" s="110" t="s">
        <v>86</v>
      </c>
      <c r="D20" s="109" t="s">
        <v>133</v>
      </c>
      <c r="E20" s="109" t="s">
        <v>134</v>
      </c>
      <c r="F20" s="110" t="s">
        <v>9</v>
      </c>
      <c r="G20" s="109">
        <v>1.8654999999999999</v>
      </c>
      <c r="H20" s="109">
        <v>3139.88</v>
      </c>
      <c r="I20" s="121">
        <v>4649.3</v>
      </c>
      <c r="J20" s="109">
        <v>5417.3639999999996</v>
      </c>
      <c r="K20" s="109">
        <v>16.52</v>
      </c>
      <c r="L20" s="109">
        <v>8673.27</v>
      </c>
      <c r="M20" s="109">
        <v>10106.09</v>
      </c>
    </row>
    <row r="21" spans="1:13" ht="16.5" hidden="1" customHeight="1">
      <c r="A21" s="106" t="s">
        <v>135</v>
      </c>
      <c r="B21" s="107" t="s">
        <v>136</v>
      </c>
      <c r="C21" s="108" t="s">
        <v>86</v>
      </c>
      <c r="D21" s="107" t="s">
        <v>137</v>
      </c>
      <c r="E21" s="107" t="s">
        <v>45</v>
      </c>
      <c r="F21" s="108" t="s">
        <v>138</v>
      </c>
      <c r="G21" s="107">
        <v>8.9999999999999998E-4</v>
      </c>
      <c r="H21" s="107">
        <v>180</v>
      </c>
      <c r="I21" s="120">
        <v>180</v>
      </c>
      <c r="J21" s="107">
        <v>209.74</v>
      </c>
      <c r="K21" s="107">
        <v>16.52</v>
      </c>
      <c r="L21" s="107">
        <v>0.16</v>
      </c>
      <c r="M21" s="107">
        <v>0.19</v>
      </c>
    </row>
    <row r="22" spans="1:13" ht="16.5" hidden="1" customHeight="1">
      <c r="A22" s="111" t="s">
        <v>139</v>
      </c>
      <c r="B22" s="118" t="s">
        <v>140</v>
      </c>
      <c r="C22" s="119" t="s">
        <v>86</v>
      </c>
      <c r="D22" s="118" t="s">
        <v>141</v>
      </c>
      <c r="E22" s="118" t="s">
        <v>45</v>
      </c>
      <c r="F22" s="119" t="s">
        <v>142</v>
      </c>
      <c r="G22" s="118">
        <v>168.21789999999999</v>
      </c>
      <c r="H22" s="118">
        <v>13.33</v>
      </c>
      <c r="I22" s="124">
        <v>13.33</v>
      </c>
      <c r="J22" s="118">
        <v>15.53</v>
      </c>
      <c r="K22" s="118">
        <v>16.52</v>
      </c>
      <c r="L22" s="118">
        <v>2242.34</v>
      </c>
      <c r="M22" s="118">
        <v>2612.42</v>
      </c>
    </row>
    <row r="23" spans="1:13" ht="16.5" hidden="1" customHeight="1">
      <c r="A23" s="111" t="s">
        <v>143</v>
      </c>
      <c r="B23" s="118" t="s">
        <v>140</v>
      </c>
      <c r="C23" s="119" t="s">
        <v>86</v>
      </c>
      <c r="D23" s="118" t="s">
        <v>141</v>
      </c>
      <c r="E23" s="118" t="s">
        <v>45</v>
      </c>
      <c r="F23" s="119" t="s">
        <v>142</v>
      </c>
      <c r="G23" s="118">
        <v>0.37259999999999999</v>
      </c>
      <c r="H23" s="118">
        <v>13.33</v>
      </c>
      <c r="I23" s="124">
        <v>13.33</v>
      </c>
      <c r="J23" s="118">
        <v>15.063000000000001</v>
      </c>
      <c r="K23" s="118">
        <v>13</v>
      </c>
      <c r="L23" s="118">
        <v>4.97</v>
      </c>
      <c r="M23" s="118">
        <v>5.61</v>
      </c>
    </row>
    <row r="24" spans="1:13" ht="16.5" hidden="1" customHeight="1">
      <c r="A24" s="111" t="s">
        <v>144</v>
      </c>
      <c r="B24" s="118" t="s">
        <v>140</v>
      </c>
      <c r="C24" s="119" t="s">
        <v>86</v>
      </c>
      <c r="D24" s="118" t="s">
        <v>141</v>
      </c>
      <c r="E24" s="118" t="s">
        <v>45</v>
      </c>
      <c r="F24" s="119" t="s">
        <v>142</v>
      </c>
      <c r="G24" s="118">
        <v>59.200699999999998</v>
      </c>
      <c r="H24" s="118">
        <v>13.33</v>
      </c>
      <c r="I24" s="124">
        <v>13.33</v>
      </c>
      <c r="J24" s="118">
        <v>15.532</v>
      </c>
      <c r="K24" s="118">
        <v>16.52</v>
      </c>
      <c r="L24" s="118">
        <v>789.15</v>
      </c>
      <c r="M24" s="118">
        <v>919.51</v>
      </c>
    </row>
    <row r="25" spans="1:13" ht="16.5" hidden="1" customHeight="1">
      <c r="A25" s="111" t="s">
        <v>145</v>
      </c>
      <c r="B25" s="125" t="s">
        <v>146</v>
      </c>
      <c r="C25" s="126" t="s">
        <v>86</v>
      </c>
      <c r="D25" s="125" t="s">
        <v>147</v>
      </c>
      <c r="E25" s="125" t="s">
        <v>45</v>
      </c>
      <c r="F25" s="126" t="s">
        <v>127</v>
      </c>
      <c r="G25" s="125">
        <v>22021.815600000002</v>
      </c>
      <c r="H25" s="125">
        <v>6.69</v>
      </c>
      <c r="I25" s="155">
        <v>3.42</v>
      </c>
      <c r="J25" s="125">
        <v>3.86</v>
      </c>
      <c r="K25" s="125">
        <v>13</v>
      </c>
      <c r="L25" s="125">
        <v>75314.61</v>
      </c>
      <c r="M25" s="125">
        <v>85004.21</v>
      </c>
    </row>
    <row r="26" spans="1:13" ht="16.5" hidden="1" customHeight="1">
      <c r="A26" s="111" t="s">
        <v>148</v>
      </c>
      <c r="B26" s="125" t="s">
        <v>146</v>
      </c>
      <c r="C26" s="126" t="s">
        <v>86</v>
      </c>
      <c r="D26" s="125" t="s">
        <v>147</v>
      </c>
      <c r="E26" s="125" t="s">
        <v>45</v>
      </c>
      <c r="F26" s="126" t="s">
        <v>127</v>
      </c>
      <c r="G26" s="125">
        <v>4370.0483000000004</v>
      </c>
      <c r="H26" s="125">
        <v>6.69</v>
      </c>
      <c r="I26" s="155">
        <v>3.42</v>
      </c>
      <c r="J26" s="125">
        <v>3.42</v>
      </c>
      <c r="K26" s="125">
        <v>0</v>
      </c>
      <c r="L26" s="125">
        <v>14945.57</v>
      </c>
      <c r="M26" s="125">
        <v>14945.57</v>
      </c>
    </row>
    <row r="27" spans="1:13" ht="16.5" hidden="1" customHeight="1">
      <c r="A27" s="111" t="s">
        <v>149</v>
      </c>
      <c r="B27" s="125" t="s">
        <v>150</v>
      </c>
      <c r="C27" s="126" t="s">
        <v>86</v>
      </c>
      <c r="D27" s="125" t="s">
        <v>151</v>
      </c>
      <c r="E27" s="125" t="s">
        <v>45</v>
      </c>
      <c r="F27" s="126" t="s">
        <v>127</v>
      </c>
      <c r="G27" s="125">
        <v>11275.9058</v>
      </c>
      <c r="H27" s="125">
        <v>3.25</v>
      </c>
      <c r="I27" s="155">
        <v>1.25</v>
      </c>
      <c r="J27" s="125">
        <v>1.41</v>
      </c>
      <c r="K27" s="125">
        <v>13</v>
      </c>
      <c r="L27" s="125">
        <v>14094.88</v>
      </c>
      <c r="M27" s="125">
        <v>15899.03</v>
      </c>
    </row>
    <row r="28" spans="1:13" ht="16.5" hidden="1" customHeight="1">
      <c r="A28" s="111" t="s">
        <v>152</v>
      </c>
      <c r="B28" s="125" t="s">
        <v>150</v>
      </c>
      <c r="C28" s="126" t="s">
        <v>86</v>
      </c>
      <c r="D28" s="125" t="s">
        <v>151</v>
      </c>
      <c r="E28" s="125" t="s">
        <v>45</v>
      </c>
      <c r="F28" s="126" t="s">
        <v>127</v>
      </c>
      <c r="G28" s="125">
        <v>107.04</v>
      </c>
      <c r="H28" s="125">
        <v>3.25</v>
      </c>
      <c r="I28" s="155">
        <v>1.25</v>
      </c>
      <c r="J28" s="125">
        <v>1.4570000000000001</v>
      </c>
      <c r="K28" s="125">
        <v>16.52</v>
      </c>
      <c r="L28" s="125">
        <v>133.80000000000001</v>
      </c>
      <c r="M28" s="125">
        <v>155.96</v>
      </c>
    </row>
    <row r="29" spans="1:13" ht="16.5" hidden="1" customHeight="1">
      <c r="A29" s="106" t="s">
        <v>153</v>
      </c>
      <c r="B29" s="107" t="s">
        <v>154</v>
      </c>
      <c r="C29" s="108" t="s">
        <v>86</v>
      </c>
      <c r="D29" s="107" t="s">
        <v>155</v>
      </c>
      <c r="E29" s="107" t="s">
        <v>98</v>
      </c>
      <c r="F29" s="108" t="s">
        <v>103</v>
      </c>
      <c r="G29" s="107">
        <v>0.1535</v>
      </c>
      <c r="H29" s="107">
        <v>5.58</v>
      </c>
      <c r="I29" s="120">
        <v>5.58</v>
      </c>
      <c r="J29" s="107">
        <v>6.5</v>
      </c>
      <c r="K29" s="107">
        <v>16.52</v>
      </c>
      <c r="L29" s="107">
        <v>0.86</v>
      </c>
      <c r="M29" s="107">
        <v>1</v>
      </c>
    </row>
    <row r="30" spans="1:13" ht="16.5" hidden="1" customHeight="1">
      <c r="A30" s="106" t="s">
        <v>156</v>
      </c>
      <c r="B30" s="107" t="s">
        <v>157</v>
      </c>
      <c r="C30" s="108" t="s">
        <v>86</v>
      </c>
      <c r="D30" s="107" t="s">
        <v>158</v>
      </c>
      <c r="E30" s="107" t="s">
        <v>159</v>
      </c>
      <c r="F30" s="108" t="s">
        <v>160</v>
      </c>
      <c r="G30" s="107">
        <v>18.5776</v>
      </c>
      <c r="H30" s="107">
        <v>1.3</v>
      </c>
      <c r="I30" s="120">
        <v>1.3</v>
      </c>
      <c r="J30" s="107">
        <v>1.51</v>
      </c>
      <c r="K30" s="107">
        <v>16.52</v>
      </c>
      <c r="L30" s="107">
        <v>24.15</v>
      </c>
      <c r="M30" s="107">
        <v>28.05</v>
      </c>
    </row>
    <row r="31" spans="1:13" ht="16.5" hidden="1" customHeight="1">
      <c r="A31" s="106" t="s">
        <v>161</v>
      </c>
      <c r="B31" s="107" t="s">
        <v>162</v>
      </c>
      <c r="C31" s="108" t="s">
        <v>86</v>
      </c>
      <c r="D31" s="107" t="s">
        <v>158</v>
      </c>
      <c r="E31" s="107" t="s">
        <v>163</v>
      </c>
      <c r="F31" s="108" t="s">
        <v>160</v>
      </c>
      <c r="G31" s="107">
        <v>96.75</v>
      </c>
      <c r="H31" s="107">
        <v>2.65</v>
      </c>
      <c r="I31" s="120">
        <v>2.65</v>
      </c>
      <c r="J31" s="107">
        <v>2.9950000000000001</v>
      </c>
      <c r="K31" s="107">
        <v>13</v>
      </c>
      <c r="L31" s="107">
        <v>256.39</v>
      </c>
      <c r="M31" s="107">
        <v>289.77</v>
      </c>
    </row>
    <row r="32" spans="1:13" ht="16.5" hidden="1" customHeight="1">
      <c r="A32" s="106" t="s">
        <v>164</v>
      </c>
      <c r="B32" s="107" t="s">
        <v>165</v>
      </c>
      <c r="C32" s="108" t="s">
        <v>86</v>
      </c>
      <c r="D32" s="107" t="s">
        <v>166</v>
      </c>
      <c r="E32" s="107" t="s">
        <v>98</v>
      </c>
      <c r="F32" s="108" t="s">
        <v>160</v>
      </c>
      <c r="G32" s="107">
        <v>439.0992</v>
      </c>
      <c r="H32" s="107">
        <v>0.27</v>
      </c>
      <c r="I32" s="120">
        <v>0.27</v>
      </c>
      <c r="J32" s="107">
        <v>0.31</v>
      </c>
      <c r="K32" s="107">
        <v>16.52</v>
      </c>
      <c r="L32" s="107">
        <v>118.56</v>
      </c>
      <c r="M32" s="107">
        <v>136.12</v>
      </c>
    </row>
    <row r="33" spans="1:13" ht="16.5" hidden="1" customHeight="1">
      <c r="A33" s="111" t="s">
        <v>167</v>
      </c>
      <c r="B33" s="118" t="s">
        <v>168</v>
      </c>
      <c r="C33" s="119" t="s">
        <v>86</v>
      </c>
      <c r="D33" s="118" t="s">
        <v>169</v>
      </c>
      <c r="E33" s="118" t="s">
        <v>170</v>
      </c>
      <c r="F33" s="119" t="s">
        <v>103</v>
      </c>
      <c r="G33" s="118">
        <v>83.405799999999999</v>
      </c>
      <c r="H33" s="118">
        <v>3.54</v>
      </c>
      <c r="I33" s="124">
        <v>3.54</v>
      </c>
      <c r="J33" s="118">
        <v>4.12</v>
      </c>
      <c r="K33" s="118">
        <v>16.52</v>
      </c>
      <c r="L33" s="118">
        <v>295.26</v>
      </c>
      <c r="M33" s="118">
        <v>343.63</v>
      </c>
    </row>
    <row r="34" spans="1:13" ht="16.5" hidden="1" customHeight="1">
      <c r="A34" s="111" t="s">
        <v>171</v>
      </c>
      <c r="B34" s="118" t="s">
        <v>168</v>
      </c>
      <c r="C34" s="119" t="s">
        <v>86</v>
      </c>
      <c r="D34" s="118" t="s">
        <v>169</v>
      </c>
      <c r="E34" s="118" t="s">
        <v>170</v>
      </c>
      <c r="F34" s="119" t="s">
        <v>103</v>
      </c>
      <c r="G34" s="118">
        <v>15.0555</v>
      </c>
      <c r="H34" s="118">
        <v>3.54</v>
      </c>
      <c r="I34" s="124">
        <v>3.54</v>
      </c>
      <c r="J34" s="118">
        <v>4.125</v>
      </c>
      <c r="K34" s="118">
        <v>16.52</v>
      </c>
      <c r="L34" s="118">
        <v>53.3</v>
      </c>
      <c r="M34" s="118">
        <v>62.1</v>
      </c>
    </row>
    <row r="35" spans="1:13" ht="16.5" hidden="1" customHeight="1">
      <c r="A35" s="106" t="s">
        <v>172</v>
      </c>
      <c r="B35" s="107" t="s">
        <v>173</v>
      </c>
      <c r="C35" s="108" t="s">
        <v>86</v>
      </c>
      <c r="D35" s="107" t="s">
        <v>174</v>
      </c>
      <c r="E35" s="107" t="s">
        <v>98</v>
      </c>
      <c r="F35" s="108" t="s">
        <v>103</v>
      </c>
      <c r="G35" s="107">
        <v>3.34</v>
      </c>
      <c r="H35" s="107">
        <v>5.21</v>
      </c>
      <c r="I35" s="120">
        <v>5.21</v>
      </c>
      <c r="J35" s="107">
        <v>6.0709999999999997</v>
      </c>
      <c r="K35" s="107">
        <v>16.52</v>
      </c>
      <c r="L35" s="107">
        <v>17.399999999999999</v>
      </c>
      <c r="M35" s="107">
        <v>20.28</v>
      </c>
    </row>
    <row r="36" spans="1:13" ht="16.5" hidden="1" customHeight="1">
      <c r="A36" s="111" t="s">
        <v>175</v>
      </c>
      <c r="B36" s="118" t="s">
        <v>176</v>
      </c>
      <c r="C36" s="119" t="s">
        <v>86</v>
      </c>
      <c r="D36" s="118" t="s">
        <v>177</v>
      </c>
      <c r="E36" s="118" t="s">
        <v>98</v>
      </c>
      <c r="F36" s="119" t="s">
        <v>103</v>
      </c>
      <c r="G36" s="118">
        <v>4136.3528999999999</v>
      </c>
      <c r="H36" s="118">
        <v>6.01</v>
      </c>
      <c r="I36" s="124">
        <v>6.01</v>
      </c>
      <c r="J36" s="118">
        <v>7</v>
      </c>
      <c r="K36" s="118">
        <v>16.52</v>
      </c>
      <c r="L36" s="118">
        <v>24859.48</v>
      </c>
      <c r="M36" s="118">
        <v>28954.47</v>
      </c>
    </row>
    <row r="37" spans="1:13" ht="16.5" hidden="1" customHeight="1">
      <c r="A37" s="111" t="s">
        <v>178</v>
      </c>
      <c r="B37" s="118" t="s">
        <v>176</v>
      </c>
      <c r="C37" s="119" t="s">
        <v>86</v>
      </c>
      <c r="D37" s="118" t="s">
        <v>177</v>
      </c>
      <c r="E37" s="118" t="s">
        <v>98</v>
      </c>
      <c r="F37" s="119" t="s">
        <v>103</v>
      </c>
      <c r="G37" s="118">
        <v>51.380600000000001</v>
      </c>
      <c r="H37" s="118">
        <v>6.01</v>
      </c>
      <c r="I37" s="124">
        <v>6.01</v>
      </c>
      <c r="J37" s="118">
        <v>7.0030000000000001</v>
      </c>
      <c r="K37" s="118">
        <v>16.52</v>
      </c>
      <c r="L37" s="118">
        <v>308.8</v>
      </c>
      <c r="M37" s="118">
        <v>359.82</v>
      </c>
    </row>
    <row r="38" spans="1:13" ht="16.5" hidden="1" customHeight="1">
      <c r="A38" s="106" t="s">
        <v>179</v>
      </c>
      <c r="B38" s="107" t="s">
        <v>180</v>
      </c>
      <c r="C38" s="108" t="s">
        <v>86</v>
      </c>
      <c r="D38" s="107" t="s">
        <v>181</v>
      </c>
      <c r="E38" s="107" t="s">
        <v>98</v>
      </c>
      <c r="F38" s="108" t="s">
        <v>103</v>
      </c>
      <c r="G38" s="107">
        <v>0.31740000000000002</v>
      </c>
      <c r="H38" s="107">
        <v>12.75</v>
      </c>
      <c r="I38" s="120">
        <v>12.75</v>
      </c>
      <c r="J38" s="107">
        <v>14.86</v>
      </c>
      <c r="K38" s="107">
        <v>16.52</v>
      </c>
      <c r="L38" s="107">
        <v>4.05</v>
      </c>
      <c r="M38" s="107">
        <v>4.72</v>
      </c>
    </row>
    <row r="39" spans="1:13" ht="16.5" hidden="1" customHeight="1">
      <c r="A39" s="111" t="s">
        <v>182</v>
      </c>
      <c r="B39" s="118" t="s">
        <v>183</v>
      </c>
      <c r="C39" s="119" t="s">
        <v>86</v>
      </c>
      <c r="D39" s="118" t="s">
        <v>184</v>
      </c>
      <c r="E39" s="118" t="s">
        <v>45</v>
      </c>
      <c r="F39" s="119" t="s">
        <v>103</v>
      </c>
      <c r="G39" s="118">
        <v>126.4248</v>
      </c>
      <c r="H39" s="118">
        <v>2.57</v>
      </c>
      <c r="I39" s="124">
        <v>2.57</v>
      </c>
      <c r="J39" s="118">
        <v>2.99</v>
      </c>
      <c r="K39" s="118">
        <v>16.52</v>
      </c>
      <c r="L39" s="118">
        <v>324.91000000000003</v>
      </c>
      <c r="M39" s="118">
        <v>378.01</v>
      </c>
    </row>
    <row r="40" spans="1:13" ht="16.5" hidden="1" customHeight="1">
      <c r="A40" s="111" t="s">
        <v>185</v>
      </c>
      <c r="B40" s="118" t="s">
        <v>183</v>
      </c>
      <c r="C40" s="119" t="s">
        <v>86</v>
      </c>
      <c r="D40" s="118" t="s">
        <v>184</v>
      </c>
      <c r="E40" s="118" t="s">
        <v>45</v>
      </c>
      <c r="F40" s="119" t="s">
        <v>103</v>
      </c>
      <c r="G40" s="118">
        <v>31.428000000000001</v>
      </c>
      <c r="H40" s="118">
        <v>2.57</v>
      </c>
      <c r="I40" s="124">
        <v>2.57</v>
      </c>
      <c r="J40" s="118">
        <v>2.9950000000000001</v>
      </c>
      <c r="K40" s="118">
        <v>16.52</v>
      </c>
      <c r="L40" s="118">
        <v>80.77</v>
      </c>
      <c r="M40" s="118">
        <v>94.13</v>
      </c>
    </row>
    <row r="41" spans="1:13" ht="16.5" hidden="1" customHeight="1">
      <c r="A41" s="106" t="s">
        <v>186</v>
      </c>
      <c r="B41" s="107" t="s">
        <v>187</v>
      </c>
      <c r="C41" s="108" t="s">
        <v>86</v>
      </c>
      <c r="D41" s="107" t="s">
        <v>188</v>
      </c>
      <c r="E41" s="107" t="s">
        <v>189</v>
      </c>
      <c r="F41" s="108" t="s">
        <v>127</v>
      </c>
      <c r="G41" s="107">
        <v>841.60680000000002</v>
      </c>
      <c r="H41" s="107">
        <v>9.31</v>
      </c>
      <c r="I41" s="120">
        <v>9.31</v>
      </c>
      <c r="J41" s="107">
        <v>10.85</v>
      </c>
      <c r="K41" s="107">
        <v>16.52</v>
      </c>
      <c r="L41" s="107">
        <v>7835.36</v>
      </c>
      <c r="M41" s="107">
        <v>9131.43</v>
      </c>
    </row>
    <row r="42" spans="1:13" ht="16.5" hidden="1" customHeight="1">
      <c r="A42" s="106" t="s">
        <v>190</v>
      </c>
      <c r="B42" s="107" t="s">
        <v>191</v>
      </c>
      <c r="C42" s="108" t="s">
        <v>86</v>
      </c>
      <c r="D42" s="107" t="s">
        <v>192</v>
      </c>
      <c r="E42" s="107" t="s">
        <v>98</v>
      </c>
      <c r="F42" s="108" t="s">
        <v>127</v>
      </c>
      <c r="G42" s="107">
        <v>91.85</v>
      </c>
      <c r="H42" s="107">
        <v>5.9</v>
      </c>
      <c r="I42" s="120">
        <v>5.9</v>
      </c>
      <c r="J42" s="107">
        <v>6.6669999999999998</v>
      </c>
      <c r="K42" s="107">
        <v>13</v>
      </c>
      <c r="L42" s="107">
        <v>541.91999999999996</v>
      </c>
      <c r="M42" s="107">
        <v>612.36</v>
      </c>
    </row>
    <row r="43" spans="1:13" ht="16.5" hidden="1" customHeight="1">
      <c r="A43" s="106" t="s">
        <v>193</v>
      </c>
      <c r="B43" s="107" t="s">
        <v>194</v>
      </c>
      <c r="C43" s="108" t="s">
        <v>86</v>
      </c>
      <c r="D43" s="107" t="s">
        <v>195</v>
      </c>
      <c r="E43" s="107" t="s">
        <v>98</v>
      </c>
      <c r="F43" s="108" t="s">
        <v>103</v>
      </c>
      <c r="G43" s="107">
        <v>566.14430000000004</v>
      </c>
      <c r="H43" s="107">
        <v>4.84</v>
      </c>
      <c r="I43" s="120">
        <v>4.84</v>
      </c>
      <c r="J43" s="107">
        <v>5.64</v>
      </c>
      <c r="K43" s="107">
        <v>16.52</v>
      </c>
      <c r="L43" s="107">
        <v>2740.14</v>
      </c>
      <c r="M43" s="107">
        <v>3193.05</v>
      </c>
    </row>
    <row r="44" spans="1:13" ht="16.5" hidden="1" customHeight="1">
      <c r="A44" s="111" t="s">
        <v>196</v>
      </c>
      <c r="B44" s="118" t="s">
        <v>197</v>
      </c>
      <c r="C44" s="119" t="s">
        <v>86</v>
      </c>
      <c r="D44" s="118" t="s">
        <v>198</v>
      </c>
      <c r="E44" s="118" t="s">
        <v>199</v>
      </c>
      <c r="F44" s="119" t="s">
        <v>142</v>
      </c>
      <c r="G44" s="118">
        <v>2754.27</v>
      </c>
      <c r="H44" s="118">
        <v>7.8</v>
      </c>
      <c r="I44" s="124">
        <v>7.8</v>
      </c>
      <c r="J44" s="118">
        <v>9.09</v>
      </c>
      <c r="K44" s="118">
        <v>16.52</v>
      </c>
      <c r="L44" s="118">
        <v>21483.31</v>
      </c>
      <c r="M44" s="118">
        <v>25036.31</v>
      </c>
    </row>
    <row r="45" spans="1:13" ht="16.5" hidden="1" customHeight="1">
      <c r="A45" s="111" t="s">
        <v>200</v>
      </c>
      <c r="B45" s="118" t="s">
        <v>197</v>
      </c>
      <c r="C45" s="119" t="s">
        <v>86</v>
      </c>
      <c r="D45" s="118" t="s">
        <v>198</v>
      </c>
      <c r="E45" s="118" t="s">
        <v>199</v>
      </c>
      <c r="F45" s="119" t="s">
        <v>142</v>
      </c>
      <c r="G45" s="118">
        <v>384.81</v>
      </c>
      <c r="H45" s="118">
        <v>7.8</v>
      </c>
      <c r="I45" s="124">
        <v>7.8</v>
      </c>
      <c r="J45" s="118">
        <v>9.0890000000000004</v>
      </c>
      <c r="K45" s="118">
        <v>16.52</v>
      </c>
      <c r="L45" s="118">
        <v>3001.52</v>
      </c>
      <c r="M45" s="118">
        <v>3497.54</v>
      </c>
    </row>
    <row r="46" spans="1:13" ht="16.5" hidden="1" customHeight="1">
      <c r="A46" s="106" t="s">
        <v>201</v>
      </c>
      <c r="B46" s="109" t="s">
        <v>202</v>
      </c>
      <c r="C46" s="110" t="s">
        <v>86</v>
      </c>
      <c r="D46" s="109" t="s">
        <v>203</v>
      </c>
      <c r="E46" s="109" t="s">
        <v>204</v>
      </c>
      <c r="F46" s="110" t="s">
        <v>9</v>
      </c>
      <c r="G46" s="109">
        <v>205.60939999999999</v>
      </c>
      <c r="H46" s="109">
        <v>319.11</v>
      </c>
      <c r="I46" s="121">
        <v>549.61</v>
      </c>
      <c r="J46" s="109">
        <v>549.61</v>
      </c>
      <c r="K46" s="109">
        <v>0</v>
      </c>
      <c r="L46" s="109">
        <v>113004.98</v>
      </c>
      <c r="M46" s="109">
        <v>113004.98</v>
      </c>
    </row>
    <row r="47" spans="1:13" ht="16.5" hidden="1" customHeight="1">
      <c r="A47" s="106" t="s">
        <v>205</v>
      </c>
      <c r="B47" s="109" t="s">
        <v>206</v>
      </c>
      <c r="C47" s="110" t="s">
        <v>86</v>
      </c>
      <c r="D47" s="109" t="s">
        <v>207</v>
      </c>
      <c r="E47" s="109" t="s">
        <v>45</v>
      </c>
      <c r="F47" s="110" t="s">
        <v>43</v>
      </c>
      <c r="G47" s="109">
        <v>262.65499999999997</v>
      </c>
      <c r="H47" s="109">
        <v>78.680000000000007</v>
      </c>
      <c r="I47" s="121">
        <v>291.7</v>
      </c>
      <c r="J47" s="109">
        <v>291.7</v>
      </c>
      <c r="K47" s="109">
        <v>0</v>
      </c>
      <c r="L47" s="109">
        <v>76616.460000000006</v>
      </c>
      <c r="M47" s="109">
        <v>76616.460000000006</v>
      </c>
    </row>
    <row r="48" spans="1:13" ht="16.5" hidden="1" customHeight="1">
      <c r="A48" s="106" t="s">
        <v>208</v>
      </c>
      <c r="B48" s="109" t="s">
        <v>209</v>
      </c>
      <c r="C48" s="110" t="s">
        <v>86</v>
      </c>
      <c r="D48" s="109" t="s">
        <v>210</v>
      </c>
      <c r="E48" s="109" t="s">
        <v>95</v>
      </c>
      <c r="F48" s="110" t="s">
        <v>43</v>
      </c>
      <c r="G48" s="109">
        <v>11.5</v>
      </c>
      <c r="H48" s="109">
        <v>96.55</v>
      </c>
      <c r="I48" s="121">
        <v>216.53</v>
      </c>
      <c r="J48" s="109">
        <v>216.53</v>
      </c>
      <c r="K48" s="109">
        <v>0</v>
      </c>
      <c r="L48" s="109">
        <v>2490.1</v>
      </c>
      <c r="M48" s="109">
        <v>2490.1</v>
      </c>
    </row>
    <row r="49" spans="1:13" ht="16.5" hidden="1" customHeight="1">
      <c r="A49" s="106" t="s">
        <v>211</v>
      </c>
      <c r="B49" s="109" t="s">
        <v>212</v>
      </c>
      <c r="C49" s="110" t="s">
        <v>86</v>
      </c>
      <c r="D49" s="109" t="s">
        <v>213</v>
      </c>
      <c r="E49" s="109" t="s">
        <v>45</v>
      </c>
      <c r="F49" s="110" t="s">
        <v>43</v>
      </c>
      <c r="G49" s="109">
        <v>19.584</v>
      </c>
      <c r="H49" s="109">
        <v>307.69</v>
      </c>
      <c r="I49" s="155">
        <v>262.05</v>
      </c>
      <c r="J49" s="109">
        <v>296.12</v>
      </c>
      <c r="K49" s="109">
        <v>13</v>
      </c>
      <c r="L49" s="109">
        <v>5131.99</v>
      </c>
      <c r="M49" s="109">
        <v>5799.21</v>
      </c>
    </row>
    <row r="50" spans="1:13" ht="16.5" hidden="1" customHeight="1">
      <c r="A50" s="111" t="s">
        <v>214</v>
      </c>
      <c r="B50" s="125" t="s">
        <v>215</v>
      </c>
      <c r="C50" s="126" t="s">
        <v>86</v>
      </c>
      <c r="D50" s="125" t="s">
        <v>216</v>
      </c>
      <c r="E50" s="125" t="s">
        <v>45</v>
      </c>
      <c r="F50" s="126" t="s">
        <v>9</v>
      </c>
      <c r="G50" s="125">
        <v>18.096399999999999</v>
      </c>
      <c r="H50" s="125">
        <v>303.17</v>
      </c>
      <c r="I50" s="121">
        <v>434.33</v>
      </c>
      <c r="J50" s="125">
        <v>434.33</v>
      </c>
      <c r="K50" s="125">
        <v>0</v>
      </c>
      <c r="L50" s="125">
        <v>7859.81</v>
      </c>
      <c r="M50" s="125">
        <v>7859.81</v>
      </c>
    </row>
    <row r="51" spans="1:13" ht="16.5" hidden="1" customHeight="1">
      <c r="A51" s="111" t="s">
        <v>217</v>
      </c>
      <c r="B51" s="125" t="s">
        <v>215</v>
      </c>
      <c r="C51" s="126" t="s">
        <v>86</v>
      </c>
      <c r="D51" s="125" t="s">
        <v>216</v>
      </c>
      <c r="E51" s="125" t="s">
        <v>45</v>
      </c>
      <c r="F51" s="126" t="s">
        <v>9</v>
      </c>
      <c r="G51" s="125">
        <v>65.118200000000002</v>
      </c>
      <c r="H51" s="125">
        <v>303.17</v>
      </c>
      <c r="I51" s="121">
        <v>375.93</v>
      </c>
      <c r="J51" s="125">
        <v>387.21</v>
      </c>
      <c r="K51" s="125">
        <v>3</v>
      </c>
      <c r="L51" s="125">
        <v>24479.88</v>
      </c>
      <c r="M51" s="125">
        <v>25214.42</v>
      </c>
    </row>
    <row r="52" spans="1:13" ht="16.5" hidden="1" customHeight="1">
      <c r="A52" s="106" t="s">
        <v>218</v>
      </c>
      <c r="B52" s="107" t="s">
        <v>219</v>
      </c>
      <c r="C52" s="108" t="s">
        <v>86</v>
      </c>
      <c r="D52" s="107" t="s">
        <v>220</v>
      </c>
      <c r="E52" s="107" t="s">
        <v>45</v>
      </c>
      <c r="F52" s="108" t="s">
        <v>43</v>
      </c>
      <c r="G52" s="107">
        <v>35.610500000000002</v>
      </c>
      <c r="H52" s="107">
        <v>0</v>
      </c>
      <c r="I52" s="120">
        <v>0</v>
      </c>
      <c r="J52" s="107">
        <v>0</v>
      </c>
      <c r="K52" s="107">
        <v>16.52</v>
      </c>
      <c r="L52" s="107">
        <v>0</v>
      </c>
      <c r="M52" s="107">
        <v>0</v>
      </c>
    </row>
    <row r="53" spans="1:13" ht="16.5" hidden="1" customHeight="1">
      <c r="A53" s="106" t="s">
        <v>221</v>
      </c>
      <c r="B53" s="109" t="s">
        <v>222</v>
      </c>
      <c r="C53" s="110" t="s">
        <v>86</v>
      </c>
      <c r="D53" s="109" t="s">
        <v>223</v>
      </c>
      <c r="E53" s="109" t="s">
        <v>45</v>
      </c>
      <c r="F53" s="110" t="s">
        <v>43</v>
      </c>
      <c r="G53" s="109">
        <v>769.10050000000001</v>
      </c>
      <c r="H53" s="109">
        <v>41.94</v>
      </c>
      <c r="I53" s="155">
        <v>39.15</v>
      </c>
      <c r="J53" s="109">
        <v>40.32</v>
      </c>
      <c r="K53" s="109">
        <v>3</v>
      </c>
      <c r="L53" s="109">
        <v>30110.28</v>
      </c>
      <c r="M53" s="109">
        <v>31010.13</v>
      </c>
    </row>
    <row r="54" spans="1:13" ht="16.5" hidden="1" customHeight="1">
      <c r="A54" s="106" t="s">
        <v>224</v>
      </c>
      <c r="B54" s="109" t="s">
        <v>225</v>
      </c>
      <c r="C54" s="110" t="s">
        <v>86</v>
      </c>
      <c r="D54" s="109" t="s">
        <v>226</v>
      </c>
      <c r="E54" s="109" t="s">
        <v>45</v>
      </c>
      <c r="F54" s="110" t="s">
        <v>43</v>
      </c>
      <c r="G54" s="109">
        <v>1711.4766999999999</v>
      </c>
      <c r="H54" s="109">
        <v>34</v>
      </c>
      <c r="I54" s="155">
        <v>32.97</v>
      </c>
      <c r="J54" s="109">
        <v>33.96</v>
      </c>
      <c r="K54" s="109">
        <v>3</v>
      </c>
      <c r="L54" s="109">
        <v>56427.39</v>
      </c>
      <c r="M54" s="109">
        <v>58121.75</v>
      </c>
    </row>
    <row r="55" spans="1:13" ht="16.5" hidden="1" customHeight="1">
      <c r="A55" s="106" t="s">
        <v>227</v>
      </c>
      <c r="B55" s="109" t="s">
        <v>228</v>
      </c>
      <c r="C55" s="110" t="s">
        <v>86</v>
      </c>
      <c r="D55" s="109" t="s">
        <v>229</v>
      </c>
      <c r="E55" s="109" t="s">
        <v>230</v>
      </c>
      <c r="F55" s="110" t="s">
        <v>231</v>
      </c>
      <c r="G55" s="109">
        <v>91.339699999999993</v>
      </c>
      <c r="H55" s="109">
        <v>310.92</v>
      </c>
      <c r="I55" s="121">
        <v>378.65</v>
      </c>
      <c r="J55" s="109">
        <v>427.87</v>
      </c>
      <c r="K55" s="109">
        <v>13</v>
      </c>
      <c r="L55" s="109">
        <v>34585.78</v>
      </c>
      <c r="M55" s="109">
        <v>39081.519999999997</v>
      </c>
    </row>
    <row r="56" spans="1:13" ht="16.5" customHeight="1">
      <c r="A56" s="146" t="s">
        <v>232</v>
      </c>
      <c r="B56" s="147" t="s">
        <v>233</v>
      </c>
      <c r="C56" s="146" t="s">
        <v>86</v>
      </c>
      <c r="D56" s="147" t="s">
        <v>234</v>
      </c>
      <c r="E56" s="147" t="s">
        <v>235</v>
      </c>
      <c r="F56" s="146" t="s">
        <v>231</v>
      </c>
      <c r="G56" s="147">
        <v>3.8517999999999999</v>
      </c>
      <c r="H56" s="147">
        <v>2700</v>
      </c>
      <c r="I56" s="217">
        <v>4009.8</v>
      </c>
      <c r="J56" s="147">
        <v>4672.2190000000001</v>
      </c>
      <c r="K56" s="147">
        <v>16.52</v>
      </c>
      <c r="L56" s="147">
        <v>15444.95</v>
      </c>
      <c r="M56" s="147">
        <v>17996.45</v>
      </c>
    </row>
    <row r="57" spans="1:13" ht="16.5" customHeight="1">
      <c r="A57" s="215" t="s">
        <v>236</v>
      </c>
      <c r="B57" s="216" t="s">
        <v>237</v>
      </c>
      <c r="C57" s="215" t="s">
        <v>86</v>
      </c>
      <c r="D57" s="216" t="s">
        <v>234</v>
      </c>
      <c r="E57" s="216" t="s">
        <v>238</v>
      </c>
      <c r="F57" s="215" t="s">
        <v>231</v>
      </c>
      <c r="G57" s="216">
        <v>2.6928000000000001</v>
      </c>
      <c r="H57" s="216">
        <v>5594.64</v>
      </c>
      <c r="I57" s="217">
        <v>7786.08</v>
      </c>
      <c r="J57" s="216">
        <v>9072.34</v>
      </c>
      <c r="K57" s="216">
        <v>16.52</v>
      </c>
      <c r="L57" s="216">
        <v>20966.36</v>
      </c>
      <c r="M57" s="216">
        <v>24430</v>
      </c>
    </row>
    <row r="58" spans="1:13" ht="16.5" customHeight="1">
      <c r="A58" s="215" t="s">
        <v>239</v>
      </c>
      <c r="B58" s="216" t="s">
        <v>237</v>
      </c>
      <c r="C58" s="215" t="s">
        <v>86</v>
      </c>
      <c r="D58" s="216" t="s">
        <v>234</v>
      </c>
      <c r="E58" s="216" t="s">
        <v>238</v>
      </c>
      <c r="F58" s="215" t="s">
        <v>231</v>
      </c>
      <c r="G58" s="216">
        <v>99.205500000000001</v>
      </c>
      <c r="H58" s="216">
        <v>5594.64</v>
      </c>
      <c r="I58" s="217">
        <v>8019.16</v>
      </c>
      <c r="J58" s="216">
        <v>9343.9249999999993</v>
      </c>
      <c r="K58" s="216">
        <v>16.52</v>
      </c>
      <c r="L58" s="216">
        <v>795544.78</v>
      </c>
      <c r="M58" s="216">
        <v>926968.75</v>
      </c>
    </row>
    <row r="59" spans="1:13" ht="16.5" customHeight="1">
      <c r="A59" s="215" t="s">
        <v>240</v>
      </c>
      <c r="B59" s="216" t="s">
        <v>237</v>
      </c>
      <c r="C59" s="215" t="s">
        <v>86</v>
      </c>
      <c r="D59" s="216" t="s">
        <v>234</v>
      </c>
      <c r="E59" s="216" t="s">
        <v>238</v>
      </c>
      <c r="F59" s="215" t="s">
        <v>231</v>
      </c>
      <c r="G59" s="216">
        <v>21.3155</v>
      </c>
      <c r="H59" s="216">
        <v>5594.64</v>
      </c>
      <c r="I59" s="217">
        <v>8019.6</v>
      </c>
      <c r="J59" s="216">
        <v>9344.4380000000001</v>
      </c>
      <c r="K59" s="216">
        <v>16.52</v>
      </c>
      <c r="L59" s="216">
        <v>170941.78</v>
      </c>
      <c r="M59" s="216">
        <v>199181.37</v>
      </c>
    </row>
    <row r="60" spans="1:13" ht="16.5" hidden="1" customHeight="1">
      <c r="A60" s="111" t="s">
        <v>241</v>
      </c>
      <c r="B60" s="125" t="s">
        <v>242</v>
      </c>
      <c r="C60" s="126" t="s">
        <v>86</v>
      </c>
      <c r="D60" s="125" t="s">
        <v>243</v>
      </c>
      <c r="E60" s="125" t="s">
        <v>45</v>
      </c>
      <c r="F60" s="126" t="s">
        <v>43</v>
      </c>
      <c r="G60" s="125">
        <v>4.2709999999999999</v>
      </c>
      <c r="H60" s="125">
        <v>1180.6199999999999</v>
      </c>
      <c r="I60" s="121">
        <v>1351.79</v>
      </c>
      <c r="J60" s="125">
        <v>1527.52</v>
      </c>
      <c r="K60" s="125">
        <v>13</v>
      </c>
      <c r="L60" s="125">
        <v>5773.5</v>
      </c>
      <c r="M60" s="125">
        <v>6524.04</v>
      </c>
    </row>
    <row r="61" spans="1:13" ht="16.5" hidden="1" customHeight="1">
      <c r="A61" s="111" t="s">
        <v>244</v>
      </c>
      <c r="B61" s="125" t="s">
        <v>242</v>
      </c>
      <c r="C61" s="126" t="s">
        <v>86</v>
      </c>
      <c r="D61" s="125" t="s">
        <v>243</v>
      </c>
      <c r="E61" s="125" t="s">
        <v>45</v>
      </c>
      <c r="F61" s="126" t="s">
        <v>43</v>
      </c>
      <c r="G61" s="125">
        <v>0.75649999999999995</v>
      </c>
      <c r="H61" s="125">
        <v>1180.6199999999999</v>
      </c>
      <c r="I61" s="121">
        <v>1348.1</v>
      </c>
      <c r="J61" s="125">
        <v>1570.806</v>
      </c>
      <c r="K61" s="125">
        <v>16.52</v>
      </c>
      <c r="L61" s="125">
        <v>1019.84</v>
      </c>
      <c r="M61" s="125">
        <v>1188.31</v>
      </c>
    </row>
    <row r="62" spans="1:13" ht="16.5" hidden="1" customHeight="1">
      <c r="A62" s="106" t="s">
        <v>245</v>
      </c>
      <c r="B62" s="107" t="s">
        <v>246</v>
      </c>
      <c r="C62" s="108" t="s">
        <v>86</v>
      </c>
      <c r="D62" s="107" t="s">
        <v>247</v>
      </c>
      <c r="E62" s="107" t="s">
        <v>45</v>
      </c>
      <c r="F62" s="108" t="s">
        <v>43</v>
      </c>
      <c r="G62" s="107">
        <v>1.1000000000000001E-3</v>
      </c>
      <c r="H62" s="107">
        <v>1549.95</v>
      </c>
      <c r="I62" s="120">
        <v>1549.95</v>
      </c>
      <c r="J62" s="107">
        <v>1806</v>
      </c>
      <c r="K62" s="107">
        <v>16.52</v>
      </c>
      <c r="L62" s="107">
        <v>1.7</v>
      </c>
      <c r="M62" s="107">
        <v>1.99</v>
      </c>
    </row>
    <row r="63" spans="1:13" ht="16.5" hidden="1" customHeight="1">
      <c r="A63" s="106" t="s">
        <v>248</v>
      </c>
      <c r="B63" s="109" t="s">
        <v>249</v>
      </c>
      <c r="C63" s="110" t="s">
        <v>86</v>
      </c>
      <c r="D63" s="109" t="s">
        <v>250</v>
      </c>
      <c r="E63" s="109" t="s">
        <v>45</v>
      </c>
      <c r="F63" s="110" t="s">
        <v>43</v>
      </c>
      <c r="G63" s="109">
        <v>15.368499999999999</v>
      </c>
      <c r="H63" s="109">
        <v>641.45000000000005</v>
      </c>
      <c r="I63" s="155">
        <v>550</v>
      </c>
      <c r="J63" s="109">
        <v>640.86</v>
      </c>
      <c r="K63" s="109">
        <v>16.52</v>
      </c>
      <c r="L63" s="109">
        <v>8452.68</v>
      </c>
      <c r="M63" s="109">
        <v>9849.06</v>
      </c>
    </row>
    <row r="64" spans="1:13" ht="16.5" hidden="1" customHeight="1">
      <c r="A64" s="106" t="s">
        <v>251</v>
      </c>
      <c r="B64" s="109" t="s">
        <v>252</v>
      </c>
      <c r="C64" s="110" t="s">
        <v>86</v>
      </c>
      <c r="D64" s="109" t="s">
        <v>253</v>
      </c>
      <c r="E64" s="109" t="s">
        <v>45</v>
      </c>
      <c r="F64" s="110" t="s">
        <v>127</v>
      </c>
      <c r="G64" s="109">
        <v>4928.9121999999998</v>
      </c>
      <c r="H64" s="109">
        <v>24.62</v>
      </c>
      <c r="I64" s="155">
        <v>19.13</v>
      </c>
      <c r="J64" s="109">
        <v>21.61</v>
      </c>
      <c r="K64" s="109">
        <v>13</v>
      </c>
      <c r="L64" s="109">
        <v>94290.09</v>
      </c>
      <c r="M64" s="109">
        <v>106513.79</v>
      </c>
    </row>
    <row r="65" spans="1:13" ht="16.5" hidden="1" customHeight="1">
      <c r="A65" s="106" t="s">
        <v>254</v>
      </c>
      <c r="B65" s="107" t="s">
        <v>255</v>
      </c>
      <c r="C65" s="108" t="s">
        <v>86</v>
      </c>
      <c r="D65" s="107" t="s">
        <v>256</v>
      </c>
      <c r="E65" s="107" t="s">
        <v>45</v>
      </c>
      <c r="F65" s="108" t="s">
        <v>127</v>
      </c>
      <c r="G65" s="107">
        <v>1241.7678000000001</v>
      </c>
      <c r="H65" s="107">
        <v>3.99</v>
      </c>
      <c r="I65" s="120">
        <v>3.99</v>
      </c>
      <c r="J65" s="107">
        <v>4.6500000000000004</v>
      </c>
      <c r="K65" s="107">
        <v>16.52</v>
      </c>
      <c r="L65" s="107">
        <v>4954.6499999999996</v>
      </c>
      <c r="M65" s="107">
        <v>5774.22</v>
      </c>
    </row>
    <row r="66" spans="1:13" ht="16.5" hidden="1" customHeight="1">
      <c r="A66" s="106" t="s">
        <v>257</v>
      </c>
      <c r="B66" s="107" t="s">
        <v>258</v>
      </c>
      <c r="C66" s="108" t="s">
        <v>86</v>
      </c>
      <c r="D66" s="107" t="s">
        <v>259</v>
      </c>
      <c r="E66" s="107" t="s">
        <v>45</v>
      </c>
      <c r="F66" s="108" t="s">
        <v>127</v>
      </c>
      <c r="G66" s="107">
        <v>11.3238</v>
      </c>
      <c r="H66" s="107">
        <v>9</v>
      </c>
      <c r="I66" s="120">
        <v>9</v>
      </c>
      <c r="J66" s="107">
        <v>10.49</v>
      </c>
      <c r="K66" s="107">
        <v>16.52</v>
      </c>
      <c r="L66" s="107">
        <v>101.91</v>
      </c>
      <c r="M66" s="107">
        <v>118.79</v>
      </c>
    </row>
    <row r="67" spans="1:13" ht="16.5" hidden="1" customHeight="1">
      <c r="A67" s="106" t="s">
        <v>260</v>
      </c>
      <c r="B67" s="107" t="s">
        <v>261</v>
      </c>
      <c r="C67" s="108" t="s">
        <v>86</v>
      </c>
      <c r="D67" s="107" t="s">
        <v>262</v>
      </c>
      <c r="E67" s="107" t="s">
        <v>45</v>
      </c>
      <c r="F67" s="108" t="s">
        <v>103</v>
      </c>
      <c r="G67" s="107">
        <v>0.18229999999999999</v>
      </c>
      <c r="H67" s="107">
        <v>22.22</v>
      </c>
      <c r="I67" s="120">
        <v>22.22</v>
      </c>
      <c r="J67" s="107">
        <v>25.89</v>
      </c>
      <c r="K67" s="107">
        <v>16.52</v>
      </c>
      <c r="L67" s="107">
        <v>4.05</v>
      </c>
      <c r="M67" s="107">
        <v>4.72</v>
      </c>
    </row>
    <row r="68" spans="1:13" ht="16.5" hidden="1" customHeight="1">
      <c r="A68" s="106" t="s">
        <v>263</v>
      </c>
      <c r="B68" s="109" t="s">
        <v>264</v>
      </c>
      <c r="C68" s="110" t="s">
        <v>86</v>
      </c>
      <c r="D68" s="109" t="s">
        <v>265</v>
      </c>
      <c r="E68" s="109" t="s">
        <v>45</v>
      </c>
      <c r="F68" s="110" t="s">
        <v>103</v>
      </c>
      <c r="G68" s="109">
        <v>4.3419999999999996</v>
      </c>
      <c r="H68" s="109">
        <v>11</v>
      </c>
      <c r="I68" s="155">
        <v>10.63</v>
      </c>
      <c r="J68" s="109">
        <v>12.01</v>
      </c>
      <c r="K68" s="109">
        <v>13</v>
      </c>
      <c r="L68" s="109">
        <v>46.16</v>
      </c>
      <c r="M68" s="109">
        <v>52.15</v>
      </c>
    </row>
    <row r="69" spans="1:13" ht="16.5" hidden="1" customHeight="1">
      <c r="A69" s="111" t="s">
        <v>266</v>
      </c>
      <c r="B69" s="118" t="s">
        <v>267</v>
      </c>
      <c r="C69" s="119" t="s">
        <v>86</v>
      </c>
      <c r="D69" s="118" t="s">
        <v>268</v>
      </c>
      <c r="E69" s="118" t="s">
        <v>269</v>
      </c>
      <c r="F69" s="119" t="s">
        <v>103</v>
      </c>
      <c r="G69" s="118">
        <v>511.45170000000002</v>
      </c>
      <c r="H69" s="118">
        <v>1.7</v>
      </c>
      <c r="I69" s="124">
        <v>1.7</v>
      </c>
      <c r="J69" s="118">
        <v>1.98</v>
      </c>
      <c r="K69" s="118">
        <v>16.52</v>
      </c>
      <c r="L69" s="118">
        <v>869.47</v>
      </c>
      <c r="M69" s="118">
        <v>1012.67</v>
      </c>
    </row>
    <row r="70" spans="1:13" ht="16.5" hidden="1" customHeight="1">
      <c r="A70" s="111" t="s">
        <v>270</v>
      </c>
      <c r="B70" s="118" t="s">
        <v>267</v>
      </c>
      <c r="C70" s="119" t="s">
        <v>86</v>
      </c>
      <c r="D70" s="118" t="s">
        <v>268</v>
      </c>
      <c r="E70" s="118" t="s">
        <v>269</v>
      </c>
      <c r="F70" s="119" t="s">
        <v>103</v>
      </c>
      <c r="G70" s="118">
        <v>65.359399999999994</v>
      </c>
      <c r="H70" s="118">
        <v>1.7</v>
      </c>
      <c r="I70" s="124">
        <v>1.7</v>
      </c>
      <c r="J70" s="118">
        <v>1.9810000000000001</v>
      </c>
      <c r="K70" s="118">
        <v>16.52</v>
      </c>
      <c r="L70" s="118">
        <v>111.11</v>
      </c>
      <c r="M70" s="118">
        <v>129.47999999999999</v>
      </c>
    </row>
    <row r="71" spans="1:13" ht="16.5" hidden="1" customHeight="1">
      <c r="A71" s="111" t="s">
        <v>271</v>
      </c>
      <c r="B71" s="118" t="s">
        <v>272</v>
      </c>
      <c r="C71" s="119" t="s">
        <v>86</v>
      </c>
      <c r="D71" s="118" t="s">
        <v>268</v>
      </c>
      <c r="E71" s="118" t="s">
        <v>273</v>
      </c>
      <c r="F71" s="119" t="s">
        <v>103</v>
      </c>
      <c r="G71" s="118">
        <v>19.6296</v>
      </c>
      <c r="H71" s="118">
        <v>3.1</v>
      </c>
      <c r="I71" s="124">
        <v>3.1</v>
      </c>
      <c r="J71" s="118">
        <v>3.61</v>
      </c>
      <c r="K71" s="118">
        <v>16.52</v>
      </c>
      <c r="L71" s="118">
        <v>60.85</v>
      </c>
      <c r="M71" s="118">
        <v>70.86</v>
      </c>
    </row>
    <row r="72" spans="1:13" ht="16.5" hidden="1" customHeight="1">
      <c r="A72" s="111" t="s">
        <v>274</v>
      </c>
      <c r="B72" s="118" t="s">
        <v>272</v>
      </c>
      <c r="C72" s="119" t="s">
        <v>86</v>
      </c>
      <c r="D72" s="118" t="s">
        <v>268</v>
      </c>
      <c r="E72" s="118" t="s">
        <v>273</v>
      </c>
      <c r="F72" s="119" t="s">
        <v>103</v>
      </c>
      <c r="G72" s="118">
        <v>2.5085000000000002</v>
      </c>
      <c r="H72" s="118">
        <v>3.1</v>
      </c>
      <c r="I72" s="124">
        <v>3.1</v>
      </c>
      <c r="J72" s="118">
        <v>3.6120000000000001</v>
      </c>
      <c r="K72" s="118">
        <v>16.52</v>
      </c>
      <c r="L72" s="118">
        <v>7.78</v>
      </c>
      <c r="M72" s="118">
        <v>9.06</v>
      </c>
    </row>
    <row r="73" spans="1:13" ht="16.5" hidden="1" customHeight="1">
      <c r="A73" s="111" t="s">
        <v>275</v>
      </c>
      <c r="B73" s="118" t="s">
        <v>276</v>
      </c>
      <c r="C73" s="119" t="s">
        <v>86</v>
      </c>
      <c r="D73" s="118" t="s">
        <v>277</v>
      </c>
      <c r="E73" s="118" t="s">
        <v>45</v>
      </c>
      <c r="F73" s="119" t="s">
        <v>103</v>
      </c>
      <c r="G73" s="118">
        <v>255.15</v>
      </c>
      <c r="H73" s="118">
        <v>35</v>
      </c>
      <c r="I73" s="124">
        <v>35</v>
      </c>
      <c r="J73" s="118">
        <v>40.78</v>
      </c>
      <c r="K73" s="118">
        <v>16.52</v>
      </c>
      <c r="L73" s="118">
        <v>8930.25</v>
      </c>
      <c r="M73" s="118">
        <v>10405.02</v>
      </c>
    </row>
    <row r="74" spans="1:13" ht="16.5" hidden="1" customHeight="1">
      <c r="A74" s="111" t="s">
        <v>278</v>
      </c>
      <c r="B74" s="118" t="s">
        <v>276</v>
      </c>
      <c r="C74" s="119" t="s">
        <v>86</v>
      </c>
      <c r="D74" s="118" t="s">
        <v>277</v>
      </c>
      <c r="E74" s="118" t="s">
        <v>45</v>
      </c>
      <c r="F74" s="119" t="s">
        <v>103</v>
      </c>
      <c r="G74" s="118">
        <v>27.216000000000001</v>
      </c>
      <c r="H74" s="118">
        <v>35</v>
      </c>
      <c r="I74" s="124">
        <v>35</v>
      </c>
      <c r="J74" s="118">
        <v>40.781999999999996</v>
      </c>
      <c r="K74" s="118">
        <v>16.52</v>
      </c>
      <c r="L74" s="118">
        <v>952.56</v>
      </c>
      <c r="M74" s="118">
        <v>1109.92</v>
      </c>
    </row>
    <row r="75" spans="1:13" ht="16.5" hidden="1" customHeight="1">
      <c r="A75" s="106" t="s">
        <v>279</v>
      </c>
      <c r="B75" s="107" t="s">
        <v>280</v>
      </c>
      <c r="C75" s="108" t="s">
        <v>86</v>
      </c>
      <c r="D75" s="107" t="s">
        <v>281</v>
      </c>
      <c r="E75" s="107" t="s">
        <v>45</v>
      </c>
      <c r="F75" s="108" t="s">
        <v>103</v>
      </c>
      <c r="G75" s="107">
        <v>0.221</v>
      </c>
      <c r="H75" s="107">
        <v>8.84</v>
      </c>
      <c r="I75" s="120">
        <v>8.84</v>
      </c>
      <c r="J75" s="107">
        <v>10.3</v>
      </c>
      <c r="K75" s="107">
        <v>16.52</v>
      </c>
      <c r="L75" s="107">
        <v>1.95</v>
      </c>
      <c r="M75" s="107">
        <v>2.2799999999999998</v>
      </c>
    </row>
    <row r="76" spans="1:13" ht="16.5" hidden="1" customHeight="1">
      <c r="A76" s="111" t="s">
        <v>282</v>
      </c>
      <c r="B76" s="125" t="s">
        <v>283</v>
      </c>
      <c r="C76" s="126" t="s">
        <v>86</v>
      </c>
      <c r="D76" s="125" t="s">
        <v>284</v>
      </c>
      <c r="E76" s="125" t="s">
        <v>98</v>
      </c>
      <c r="F76" s="126" t="s">
        <v>103</v>
      </c>
      <c r="G76" s="125">
        <v>47.7879</v>
      </c>
      <c r="H76" s="125">
        <v>6.38</v>
      </c>
      <c r="I76" s="121">
        <v>7.57</v>
      </c>
      <c r="J76" s="125">
        <v>8.8209999999999997</v>
      </c>
      <c r="K76" s="125">
        <v>16.52</v>
      </c>
      <c r="L76" s="125">
        <v>361.75</v>
      </c>
      <c r="M76" s="125">
        <v>421.54</v>
      </c>
    </row>
    <row r="77" spans="1:13" ht="16.5" hidden="1" customHeight="1">
      <c r="A77" s="111" t="s">
        <v>285</v>
      </c>
      <c r="B77" s="125" t="s">
        <v>283</v>
      </c>
      <c r="C77" s="126" t="s">
        <v>86</v>
      </c>
      <c r="D77" s="125" t="s">
        <v>284</v>
      </c>
      <c r="E77" s="125" t="s">
        <v>98</v>
      </c>
      <c r="F77" s="126" t="s">
        <v>103</v>
      </c>
      <c r="G77" s="125">
        <v>6.1069000000000004</v>
      </c>
      <c r="H77" s="125">
        <v>6.38</v>
      </c>
      <c r="I77" s="121">
        <v>7.58</v>
      </c>
      <c r="J77" s="125">
        <v>8.8320000000000007</v>
      </c>
      <c r="K77" s="125">
        <v>16.52</v>
      </c>
      <c r="L77" s="125">
        <v>46.29</v>
      </c>
      <c r="M77" s="125">
        <v>53.94</v>
      </c>
    </row>
    <row r="78" spans="1:13" ht="16.5" hidden="1" customHeight="1">
      <c r="A78" s="106" t="s">
        <v>286</v>
      </c>
      <c r="B78" s="107" t="s">
        <v>287</v>
      </c>
      <c r="C78" s="108" t="s">
        <v>86</v>
      </c>
      <c r="D78" s="107" t="s">
        <v>288</v>
      </c>
      <c r="E78" s="107" t="s">
        <v>98</v>
      </c>
      <c r="F78" s="108" t="s">
        <v>103</v>
      </c>
      <c r="G78" s="107">
        <v>52.520600000000002</v>
      </c>
      <c r="H78" s="107">
        <v>6.96</v>
      </c>
      <c r="I78" s="120">
        <v>6.96</v>
      </c>
      <c r="J78" s="107">
        <v>8.11</v>
      </c>
      <c r="K78" s="107">
        <v>16.52</v>
      </c>
      <c r="L78" s="107">
        <v>365.54</v>
      </c>
      <c r="M78" s="107">
        <v>425.94</v>
      </c>
    </row>
    <row r="79" spans="1:13" ht="16.5" hidden="1" customHeight="1">
      <c r="A79" s="111" t="s">
        <v>289</v>
      </c>
      <c r="B79" s="118" t="s">
        <v>290</v>
      </c>
      <c r="C79" s="119" t="s">
        <v>86</v>
      </c>
      <c r="D79" s="118" t="s">
        <v>291</v>
      </c>
      <c r="E79" s="118" t="s">
        <v>45</v>
      </c>
      <c r="F79" s="119" t="s">
        <v>103</v>
      </c>
      <c r="G79" s="118">
        <v>279.01060000000001</v>
      </c>
      <c r="H79" s="118">
        <v>0.98</v>
      </c>
      <c r="I79" s="124">
        <v>0.98</v>
      </c>
      <c r="J79" s="118">
        <v>1.1399999999999999</v>
      </c>
      <c r="K79" s="118">
        <v>16.52</v>
      </c>
      <c r="L79" s="118">
        <v>273.43</v>
      </c>
      <c r="M79" s="118">
        <v>318.07</v>
      </c>
    </row>
    <row r="80" spans="1:13" ht="16.5" hidden="1" customHeight="1">
      <c r="A80" s="111" t="s">
        <v>292</v>
      </c>
      <c r="B80" s="118" t="s">
        <v>290</v>
      </c>
      <c r="C80" s="119" t="s">
        <v>86</v>
      </c>
      <c r="D80" s="118" t="s">
        <v>291</v>
      </c>
      <c r="E80" s="118" t="s">
        <v>45</v>
      </c>
      <c r="F80" s="119" t="s">
        <v>103</v>
      </c>
      <c r="G80" s="118">
        <v>35.655299999999997</v>
      </c>
      <c r="H80" s="118">
        <v>0.98</v>
      </c>
      <c r="I80" s="124">
        <v>0.98</v>
      </c>
      <c r="J80" s="118">
        <v>1.1419999999999999</v>
      </c>
      <c r="K80" s="118">
        <v>16.52</v>
      </c>
      <c r="L80" s="118">
        <v>34.94</v>
      </c>
      <c r="M80" s="118">
        <v>40.72</v>
      </c>
    </row>
    <row r="81" spans="1:13" ht="16.5" hidden="1" customHeight="1">
      <c r="A81" s="106" t="s">
        <v>293</v>
      </c>
      <c r="B81" s="107" t="s">
        <v>294</v>
      </c>
      <c r="C81" s="108" t="s">
        <v>86</v>
      </c>
      <c r="D81" s="107" t="s">
        <v>295</v>
      </c>
      <c r="E81" s="107" t="s">
        <v>45</v>
      </c>
      <c r="F81" s="108" t="s">
        <v>103</v>
      </c>
      <c r="G81" s="107">
        <v>1.8200000000000001E-2</v>
      </c>
      <c r="H81" s="107">
        <v>31.25</v>
      </c>
      <c r="I81" s="120">
        <v>31.25</v>
      </c>
      <c r="J81" s="107">
        <v>36.409999999999997</v>
      </c>
      <c r="K81" s="107">
        <v>16.52</v>
      </c>
      <c r="L81" s="107">
        <v>0.56999999999999995</v>
      </c>
      <c r="M81" s="107">
        <v>0.66</v>
      </c>
    </row>
    <row r="82" spans="1:13" ht="16.5" hidden="1" customHeight="1">
      <c r="A82" s="106" t="s">
        <v>296</v>
      </c>
      <c r="B82" s="107" t="s">
        <v>297</v>
      </c>
      <c r="C82" s="108" t="s">
        <v>86</v>
      </c>
      <c r="D82" s="107" t="s">
        <v>298</v>
      </c>
      <c r="E82" s="107" t="s">
        <v>299</v>
      </c>
      <c r="F82" s="108" t="s">
        <v>103</v>
      </c>
      <c r="G82" s="107">
        <v>73.183199999999999</v>
      </c>
      <c r="H82" s="107">
        <v>9.18</v>
      </c>
      <c r="I82" s="120">
        <v>9.18</v>
      </c>
      <c r="J82" s="107">
        <v>10.7</v>
      </c>
      <c r="K82" s="107">
        <v>16.52</v>
      </c>
      <c r="L82" s="107">
        <v>671.82</v>
      </c>
      <c r="M82" s="107">
        <v>783.06</v>
      </c>
    </row>
    <row r="83" spans="1:13" ht="16.5" hidden="1" customHeight="1">
      <c r="A83" s="111" t="s">
        <v>300</v>
      </c>
      <c r="B83" s="118" t="s">
        <v>301</v>
      </c>
      <c r="C83" s="119" t="s">
        <v>86</v>
      </c>
      <c r="D83" s="118" t="s">
        <v>302</v>
      </c>
      <c r="E83" s="118" t="s">
        <v>45</v>
      </c>
      <c r="F83" s="119" t="s">
        <v>103</v>
      </c>
      <c r="G83" s="118">
        <v>1865.2677000000001</v>
      </c>
      <c r="H83" s="118">
        <v>9.8699999999999992</v>
      </c>
      <c r="I83" s="124">
        <v>9.8699999999999992</v>
      </c>
      <c r="J83" s="118">
        <v>11.5</v>
      </c>
      <c r="K83" s="118">
        <v>16.52</v>
      </c>
      <c r="L83" s="118">
        <v>18410.189999999999</v>
      </c>
      <c r="M83" s="118">
        <v>21450.58</v>
      </c>
    </row>
    <row r="84" spans="1:13" ht="16.5" hidden="1" customHeight="1">
      <c r="A84" s="111" t="s">
        <v>303</v>
      </c>
      <c r="B84" s="118" t="s">
        <v>301</v>
      </c>
      <c r="C84" s="119" t="s">
        <v>86</v>
      </c>
      <c r="D84" s="118" t="s">
        <v>302</v>
      </c>
      <c r="E84" s="118" t="s">
        <v>45</v>
      </c>
      <c r="F84" s="119" t="s">
        <v>103</v>
      </c>
      <c r="G84" s="118">
        <v>127.8124</v>
      </c>
      <c r="H84" s="118">
        <v>9.8699999999999992</v>
      </c>
      <c r="I84" s="124">
        <v>9.8699999999999992</v>
      </c>
      <c r="J84" s="118">
        <v>11.500999999999999</v>
      </c>
      <c r="K84" s="118">
        <v>16.52</v>
      </c>
      <c r="L84" s="118">
        <v>1261.51</v>
      </c>
      <c r="M84" s="118">
        <v>1469.97</v>
      </c>
    </row>
    <row r="85" spans="1:13" ht="16.5" hidden="1" customHeight="1">
      <c r="A85" s="106" t="s">
        <v>304</v>
      </c>
      <c r="B85" s="107" t="s">
        <v>305</v>
      </c>
      <c r="C85" s="108" t="s">
        <v>86</v>
      </c>
      <c r="D85" s="107" t="s">
        <v>306</v>
      </c>
      <c r="E85" s="107" t="s">
        <v>45</v>
      </c>
      <c r="F85" s="108" t="s">
        <v>43</v>
      </c>
      <c r="G85" s="107">
        <v>0.254</v>
      </c>
      <c r="H85" s="107">
        <v>5.16</v>
      </c>
      <c r="I85" s="120">
        <v>5.16</v>
      </c>
      <c r="J85" s="107">
        <v>6.01</v>
      </c>
      <c r="K85" s="107">
        <v>16.52</v>
      </c>
      <c r="L85" s="107">
        <v>1.31</v>
      </c>
      <c r="M85" s="107">
        <v>1.53</v>
      </c>
    </row>
    <row r="86" spans="1:13" ht="16.5" hidden="1" customHeight="1">
      <c r="A86" s="106" t="s">
        <v>307</v>
      </c>
      <c r="B86" s="107" t="s">
        <v>308</v>
      </c>
      <c r="C86" s="108" t="s">
        <v>86</v>
      </c>
      <c r="D86" s="107" t="s">
        <v>309</v>
      </c>
      <c r="E86" s="107" t="s">
        <v>45</v>
      </c>
      <c r="F86" s="108" t="s">
        <v>103</v>
      </c>
      <c r="G86" s="107">
        <v>0.13969999999999999</v>
      </c>
      <c r="H86" s="107">
        <v>13.3</v>
      </c>
      <c r="I86" s="120">
        <v>13.3</v>
      </c>
      <c r="J86" s="107">
        <v>15.5</v>
      </c>
      <c r="K86" s="107">
        <v>16.52</v>
      </c>
      <c r="L86" s="107">
        <v>1.86</v>
      </c>
      <c r="M86" s="107">
        <v>2.17</v>
      </c>
    </row>
    <row r="87" spans="1:13" ht="16.5" hidden="1" customHeight="1">
      <c r="A87" s="106" t="s">
        <v>310</v>
      </c>
      <c r="B87" s="107" t="s">
        <v>311</v>
      </c>
      <c r="C87" s="108" t="s">
        <v>86</v>
      </c>
      <c r="D87" s="107" t="s">
        <v>312</v>
      </c>
      <c r="E87" s="107" t="s">
        <v>313</v>
      </c>
      <c r="F87" s="108" t="s">
        <v>103</v>
      </c>
      <c r="G87" s="107">
        <v>2927.328</v>
      </c>
      <c r="H87" s="107">
        <v>0.84</v>
      </c>
      <c r="I87" s="120">
        <v>0.84</v>
      </c>
      <c r="J87" s="107">
        <v>0.98</v>
      </c>
      <c r="K87" s="107">
        <v>16.52</v>
      </c>
      <c r="L87" s="107">
        <v>2458.96</v>
      </c>
      <c r="M87" s="107">
        <v>2868.78</v>
      </c>
    </row>
    <row r="88" spans="1:13" ht="16.5" hidden="1" customHeight="1">
      <c r="A88" s="106" t="s">
        <v>314</v>
      </c>
      <c r="B88" s="107" t="s">
        <v>315</v>
      </c>
      <c r="C88" s="108" t="s">
        <v>86</v>
      </c>
      <c r="D88" s="107" t="s">
        <v>316</v>
      </c>
      <c r="E88" s="107" t="s">
        <v>45</v>
      </c>
      <c r="F88" s="108" t="s">
        <v>103</v>
      </c>
      <c r="G88" s="107">
        <v>552.77520000000004</v>
      </c>
      <c r="H88" s="107">
        <v>0.78</v>
      </c>
      <c r="I88" s="120">
        <v>0.78</v>
      </c>
      <c r="J88" s="107">
        <v>0.91</v>
      </c>
      <c r="K88" s="107">
        <v>16.52</v>
      </c>
      <c r="L88" s="107">
        <v>431.16</v>
      </c>
      <c r="M88" s="107">
        <v>503.03</v>
      </c>
    </row>
    <row r="89" spans="1:13" ht="16.5" hidden="1" customHeight="1">
      <c r="A89" s="106" t="s">
        <v>317</v>
      </c>
      <c r="B89" s="107" t="s">
        <v>318</v>
      </c>
      <c r="C89" s="108" t="s">
        <v>86</v>
      </c>
      <c r="D89" s="107" t="s">
        <v>319</v>
      </c>
      <c r="E89" s="107" t="s">
        <v>45</v>
      </c>
      <c r="F89" s="108" t="s">
        <v>127</v>
      </c>
      <c r="G89" s="107">
        <v>230.32300000000001</v>
      </c>
      <c r="H89" s="107">
        <v>31.8</v>
      </c>
      <c r="I89" s="120">
        <v>31.8</v>
      </c>
      <c r="J89" s="107">
        <v>37.049999999999997</v>
      </c>
      <c r="K89" s="107">
        <v>16.52</v>
      </c>
      <c r="L89" s="107">
        <v>7324.27</v>
      </c>
      <c r="M89" s="107">
        <v>8533.4699999999993</v>
      </c>
    </row>
    <row r="90" spans="1:13" ht="16.5" hidden="1" customHeight="1">
      <c r="A90" s="111" t="s">
        <v>320</v>
      </c>
      <c r="B90" s="118" t="s">
        <v>321</v>
      </c>
      <c r="C90" s="119" t="s">
        <v>86</v>
      </c>
      <c r="D90" s="118" t="s">
        <v>322</v>
      </c>
      <c r="E90" s="118" t="s">
        <v>45</v>
      </c>
      <c r="F90" s="119" t="s">
        <v>9</v>
      </c>
      <c r="G90" s="118">
        <v>9.4799999999999995E-2</v>
      </c>
      <c r="H90" s="118">
        <v>1070</v>
      </c>
      <c r="I90" s="124">
        <v>1070</v>
      </c>
      <c r="J90" s="118">
        <v>1246.76</v>
      </c>
      <c r="K90" s="118">
        <v>16.52</v>
      </c>
      <c r="L90" s="118">
        <v>101.44</v>
      </c>
      <c r="M90" s="118">
        <v>118.19</v>
      </c>
    </row>
    <row r="91" spans="1:13" ht="16.5" hidden="1" customHeight="1">
      <c r="A91" s="111" t="s">
        <v>323</v>
      </c>
      <c r="B91" s="118" t="s">
        <v>321</v>
      </c>
      <c r="C91" s="119" t="s">
        <v>86</v>
      </c>
      <c r="D91" s="118" t="s">
        <v>322</v>
      </c>
      <c r="E91" s="118" t="s">
        <v>45</v>
      </c>
      <c r="F91" s="119" t="s">
        <v>9</v>
      </c>
      <c r="G91" s="118">
        <v>1.21E-2</v>
      </c>
      <c r="H91" s="118">
        <v>1070</v>
      </c>
      <c r="I91" s="124">
        <v>1070</v>
      </c>
      <c r="J91" s="118">
        <v>1246.7639999999999</v>
      </c>
      <c r="K91" s="118">
        <v>16.52</v>
      </c>
      <c r="L91" s="118">
        <v>12.95</v>
      </c>
      <c r="M91" s="118">
        <v>15.09</v>
      </c>
    </row>
    <row r="92" spans="1:13" ht="16.5" hidden="1" customHeight="1">
      <c r="A92" s="111" t="s">
        <v>324</v>
      </c>
      <c r="B92" s="118" t="s">
        <v>325</v>
      </c>
      <c r="C92" s="119" t="s">
        <v>86</v>
      </c>
      <c r="D92" s="118" t="s">
        <v>326</v>
      </c>
      <c r="E92" s="118" t="s">
        <v>45</v>
      </c>
      <c r="F92" s="119" t="s">
        <v>103</v>
      </c>
      <c r="G92" s="118">
        <v>234.12</v>
      </c>
      <c r="H92" s="118">
        <v>6.42</v>
      </c>
      <c r="I92" s="124">
        <v>6.42</v>
      </c>
      <c r="J92" s="118">
        <v>7.48</v>
      </c>
      <c r="K92" s="118">
        <v>16.52</v>
      </c>
      <c r="L92" s="118">
        <v>1503.05</v>
      </c>
      <c r="M92" s="118">
        <v>1751.22</v>
      </c>
    </row>
    <row r="93" spans="1:13" ht="16.5" hidden="1" customHeight="1">
      <c r="A93" s="111" t="s">
        <v>327</v>
      </c>
      <c r="B93" s="118" t="s">
        <v>325</v>
      </c>
      <c r="C93" s="119" t="s">
        <v>86</v>
      </c>
      <c r="D93" s="118" t="s">
        <v>326</v>
      </c>
      <c r="E93" s="118" t="s">
        <v>45</v>
      </c>
      <c r="F93" s="119" t="s">
        <v>103</v>
      </c>
      <c r="G93" s="118">
        <v>58.2</v>
      </c>
      <c r="H93" s="118">
        <v>6.42</v>
      </c>
      <c r="I93" s="124">
        <v>6.42</v>
      </c>
      <c r="J93" s="118">
        <v>7.4809999999999999</v>
      </c>
      <c r="K93" s="118">
        <v>16.52</v>
      </c>
      <c r="L93" s="118">
        <v>373.64</v>
      </c>
      <c r="M93" s="118">
        <v>435.39</v>
      </c>
    </row>
    <row r="94" spans="1:13" ht="16.5" hidden="1" customHeight="1">
      <c r="A94" s="106" t="s">
        <v>328</v>
      </c>
      <c r="B94" s="107" t="s">
        <v>329</v>
      </c>
      <c r="C94" s="108" t="s">
        <v>86</v>
      </c>
      <c r="D94" s="107" t="s">
        <v>330</v>
      </c>
      <c r="E94" s="107" t="s">
        <v>45</v>
      </c>
      <c r="F94" s="108" t="s">
        <v>43</v>
      </c>
      <c r="G94" s="107">
        <v>17.2224</v>
      </c>
      <c r="H94" s="107">
        <v>354.96</v>
      </c>
      <c r="I94" s="120">
        <v>354.96</v>
      </c>
      <c r="J94" s="107">
        <v>413.6</v>
      </c>
      <c r="K94" s="107">
        <v>16.52</v>
      </c>
      <c r="L94" s="107">
        <v>6113.26</v>
      </c>
      <c r="M94" s="107">
        <v>7123.18</v>
      </c>
    </row>
    <row r="95" spans="1:13" ht="16.5" hidden="1" customHeight="1">
      <c r="A95" s="111" t="s">
        <v>331</v>
      </c>
      <c r="B95" s="125" t="s">
        <v>332</v>
      </c>
      <c r="C95" s="126" t="s">
        <v>86</v>
      </c>
      <c r="D95" s="125" t="s">
        <v>333</v>
      </c>
      <c r="E95" s="125" t="s">
        <v>45</v>
      </c>
      <c r="F95" s="126" t="s">
        <v>127</v>
      </c>
      <c r="G95" s="125">
        <v>0.84</v>
      </c>
      <c r="H95" s="125">
        <v>15</v>
      </c>
      <c r="I95" s="121">
        <v>40</v>
      </c>
      <c r="J95" s="125">
        <v>46.607999999999997</v>
      </c>
      <c r="K95" s="125">
        <v>16.52</v>
      </c>
      <c r="L95" s="125">
        <v>33.6</v>
      </c>
      <c r="M95" s="125">
        <v>39.15</v>
      </c>
    </row>
    <row r="96" spans="1:13" ht="16.5" hidden="1" customHeight="1">
      <c r="A96" s="111" t="s">
        <v>334</v>
      </c>
      <c r="B96" s="125" t="s">
        <v>332</v>
      </c>
      <c r="C96" s="126" t="s">
        <v>86</v>
      </c>
      <c r="D96" s="125" t="s">
        <v>333</v>
      </c>
      <c r="E96" s="125" t="s">
        <v>45</v>
      </c>
      <c r="F96" s="126" t="s">
        <v>127</v>
      </c>
      <c r="G96" s="125">
        <v>8.9599999999999999E-2</v>
      </c>
      <c r="H96" s="125">
        <v>15</v>
      </c>
      <c r="I96" s="121">
        <v>26.06</v>
      </c>
      <c r="J96" s="125">
        <v>30.364999999999998</v>
      </c>
      <c r="K96" s="125">
        <v>16.52</v>
      </c>
      <c r="L96" s="125">
        <v>2.33</v>
      </c>
      <c r="M96" s="125">
        <v>2.72</v>
      </c>
    </row>
    <row r="97" spans="1:13" ht="16.5" hidden="1" customHeight="1">
      <c r="A97" s="106" t="s">
        <v>335</v>
      </c>
      <c r="B97" s="109" t="s">
        <v>336</v>
      </c>
      <c r="C97" s="110" t="s">
        <v>86</v>
      </c>
      <c r="D97" s="109" t="s">
        <v>333</v>
      </c>
      <c r="E97" s="109" t="s">
        <v>337</v>
      </c>
      <c r="F97" s="110" t="s">
        <v>127</v>
      </c>
      <c r="G97" s="109">
        <v>140.76</v>
      </c>
      <c r="H97" s="109">
        <v>15.38</v>
      </c>
      <c r="I97" s="121">
        <v>39.04</v>
      </c>
      <c r="J97" s="109">
        <v>44.11</v>
      </c>
      <c r="K97" s="109">
        <v>13</v>
      </c>
      <c r="L97" s="109">
        <v>5495.27</v>
      </c>
      <c r="M97" s="109">
        <v>6208.92</v>
      </c>
    </row>
    <row r="98" spans="1:13" ht="16.5" hidden="1" customHeight="1">
      <c r="A98" s="111" t="s">
        <v>338</v>
      </c>
      <c r="B98" s="125" t="s">
        <v>336</v>
      </c>
      <c r="C98" s="126" t="s">
        <v>86</v>
      </c>
      <c r="D98" s="125" t="s">
        <v>339</v>
      </c>
      <c r="E98" s="125" t="s">
        <v>178</v>
      </c>
      <c r="F98" s="126" t="s">
        <v>127</v>
      </c>
      <c r="G98" s="125">
        <v>32.64</v>
      </c>
      <c r="H98" s="125">
        <v>15.38</v>
      </c>
      <c r="I98" s="121">
        <v>26.06</v>
      </c>
      <c r="J98" s="125">
        <v>30.364999999999998</v>
      </c>
      <c r="K98" s="125">
        <v>16.52</v>
      </c>
      <c r="L98" s="125">
        <v>850.6</v>
      </c>
      <c r="M98" s="125">
        <v>991.11</v>
      </c>
    </row>
    <row r="99" spans="1:13" ht="16.5" hidden="1" customHeight="1">
      <c r="A99" s="111" t="s">
        <v>340</v>
      </c>
      <c r="B99" s="125" t="s">
        <v>336</v>
      </c>
      <c r="C99" s="126" t="s">
        <v>86</v>
      </c>
      <c r="D99" s="125" t="s">
        <v>339</v>
      </c>
      <c r="E99" s="125" t="s">
        <v>178</v>
      </c>
      <c r="F99" s="126" t="s">
        <v>127</v>
      </c>
      <c r="G99" s="125">
        <v>3920.2986000000001</v>
      </c>
      <c r="H99" s="125">
        <v>15.38</v>
      </c>
      <c r="I99" s="121">
        <v>32.549999999999997</v>
      </c>
      <c r="J99" s="125">
        <v>37.927</v>
      </c>
      <c r="K99" s="125">
        <v>16.52</v>
      </c>
      <c r="L99" s="125">
        <v>127605.72</v>
      </c>
      <c r="M99" s="125">
        <v>148685.17000000001</v>
      </c>
    </row>
    <row r="100" spans="1:13" ht="16.5" hidden="1" customHeight="1">
      <c r="A100" s="111" t="s">
        <v>341</v>
      </c>
      <c r="B100" s="118" t="s">
        <v>342</v>
      </c>
      <c r="C100" s="119" t="s">
        <v>86</v>
      </c>
      <c r="D100" s="118" t="s">
        <v>343</v>
      </c>
      <c r="E100" s="118" t="s">
        <v>98</v>
      </c>
      <c r="F100" s="119" t="s">
        <v>344</v>
      </c>
      <c r="G100" s="118">
        <v>56.072600000000001</v>
      </c>
      <c r="H100" s="118">
        <v>59.37</v>
      </c>
      <c r="I100" s="124">
        <v>59.37</v>
      </c>
      <c r="J100" s="118">
        <v>69.180000000000007</v>
      </c>
      <c r="K100" s="118">
        <v>16.52</v>
      </c>
      <c r="L100" s="118">
        <v>3329.03</v>
      </c>
      <c r="M100" s="118">
        <v>3879.1</v>
      </c>
    </row>
    <row r="101" spans="1:13" ht="16.5" hidden="1" customHeight="1">
      <c r="A101" s="111" t="s">
        <v>345</v>
      </c>
      <c r="B101" s="118" t="s">
        <v>342</v>
      </c>
      <c r="C101" s="119" t="s">
        <v>86</v>
      </c>
      <c r="D101" s="118" t="s">
        <v>343</v>
      </c>
      <c r="E101" s="118" t="s">
        <v>98</v>
      </c>
      <c r="F101" s="119" t="s">
        <v>344</v>
      </c>
      <c r="G101" s="118">
        <v>19.858000000000001</v>
      </c>
      <c r="H101" s="118">
        <v>59.37</v>
      </c>
      <c r="I101" s="124">
        <v>59.37</v>
      </c>
      <c r="J101" s="118">
        <v>69.177999999999997</v>
      </c>
      <c r="K101" s="118">
        <v>16.52</v>
      </c>
      <c r="L101" s="118">
        <v>1178.97</v>
      </c>
      <c r="M101" s="118">
        <v>1373.74</v>
      </c>
    </row>
    <row r="102" spans="1:13" ht="16.5" hidden="1" customHeight="1">
      <c r="A102" s="111" t="s">
        <v>346</v>
      </c>
      <c r="B102" s="118" t="s">
        <v>347</v>
      </c>
      <c r="C102" s="119" t="s">
        <v>86</v>
      </c>
      <c r="D102" s="118" t="s">
        <v>348</v>
      </c>
      <c r="E102" s="118" t="s">
        <v>45</v>
      </c>
      <c r="F102" s="119" t="s">
        <v>142</v>
      </c>
      <c r="G102" s="118">
        <v>37.381799999999998</v>
      </c>
      <c r="H102" s="118">
        <v>9.2899999999999991</v>
      </c>
      <c r="I102" s="124">
        <v>9.2899999999999991</v>
      </c>
      <c r="J102" s="118">
        <v>10.82</v>
      </c>
      <c r="K102" s="118">
        <v>16.52</v>
      </c>
      <c r="L102" s="118">
        <v>347.28</v>
      </c>
      <c r="M102" s="118">
        <v>404.47</v>
      </c>
    </row>
    <row r="103" spans="1:13" ht="16.5" hidden="1" customHeight="1">
      <c r="A103" s="111" t="s">
        <v>349</v>
      </c>
      <c r="B103" s="118" t="s">
        <v>347</v>
      </c>
      <c r="C103" s="119" t="s">
        <v>86</v>
      </c>
      <c r="D103" s="118" t="s">
        <v>348</v>
      </c>
      <c r="E103" s="118" t="s">
        <v>45</v>
      </c>
      <c r="F103" s="119" t="s">
        <v>142</v>
      </c>
      <c r="G103" s="118">
        <v>13.238300000000001</v>
      </c>
      <c r="H103" s="118">
        <v>9.2899999999999991</v>
      </c>
      <c r="I103" s="124">
        <v>9.2899999999999991</v>
      </c>
      <c r="J103" s="118">
        <v>10.824999999999999</v>
      </c>
      <c r="K103" s="118">
        <v>16.52</v>
      </c>
      <c r="L103" s="118">
        <v>122.98</v>
      </c>
      <c r="M103" s="118">
        <v>143.30000000000001</v>
      </c>
    </row>
    <row r="104" spans="1:13" ht="16.5" hidden="1" customHeight="1">
      <c r="A104" s="106" t="s">
        <v>350</v>
      </c>
      <c r="B104" s="107" t="s">
        <v>351</v>
      </c>
      <c r="C104" s="108" t="s">
        <v>86</v>
      </c>
      <c r="D104" s="107" t="s">
        <v>352</v>
      </c>
      <c r="E104" s="107" t="s">
        <v>139</v>
      </c>
      <c r="F104" s="108" t="s">
        <v>344</v>
      </c>
      <c r="G104" s="107">
        <v>265.2</v>
      </c>
      <c r="H104" s="107">
        <v>0.93</v>
      </c>
      <c r="I104" s="120">
        <v>0.93</v>
      </c>
      <c r="J104" s="107">
        <v>1.08</v>
      </c>
      <c r="K104" s="107">
        <v>16.52</v>
      </c>
      <c r="L104" s="107">
        <v>246.64</v>
      </c>
      <c r="M104" s="107">
        <v>286.42</v>
      </c>
    </row>
    <row r="105" spans="1:13" ht="16.5" hidden="1" customHeight="1">
      <c r="A105" s="106" t="s">
        <v>353</v>
      </c>
      <c r="B105" s="218" t="s">
        <v>354</v>
      </c>
      <c r="C105" s="219" t="s">
        <v>355</v>
      </c>
      <c r="D105" s="218" t="s">
        <v>356</v>
      </c>
      <c r="E105" s="218" t="s">
        <v>357</v>
      </c>
      <c r="F105" s="219" t="s">
        <v>127</v>
      </c>
      <c r="G105" s="218">
        <v>2021.1344999999999</v>
      </c>
      <c r="H105" s="218">
        <v>3.18</v>
      </c>
      <c r="I105" s="123">
        <v>3.18</v>
      </c>
      <c r="J105" s="218">
        <v>3.47</v>
      </c>
      <c r="K105" s="218">
        <v>9</v>
      </c>
      <c r="L105" s="218">
        <v>6427.21</v>
      </c>
      <c r="M105" s="218">
        <v>7013.34</v>
      </c>
    </row>
    <row r="106" spans="1:13" ht="16.5" hidden="1" customHeight="1">
      <c r="A106" s="106" t="s">
        <v>358</v>
      </c>
      <c r="B106" s="107" t="s">
        <v>359</v>
      </c>
      <c r="C106" s="108" t="s">
        <v>86</v>
      </c>
      <c r="D106" s="107" t="s">
        <v>360</v>
      </c>
      <c r="E106" s="107" t="s">
        <v>45</v>
      </c>
      <c r="F106" s="108" t="s">
        <v>103</v>
      </c>
      <c r="G106" s="107">
        <v>4.6196999999999999</v>
      </c>
      <c r="H106" s="107">
        <v>17.09</v>
      </c>
      <c r="I106" s="120">
        <v>17.09</v>
      </c>
      <c r="J106" s="107">
        <v>19.91</v>
      </c>
      <c r="K106" s="107">
        <v>16.52</v>
      </c>
      <c r="L106" s="107">
        <v>78.95</v>
      </c>
      <c r="M106" s="107">
        <v>91.98</v>
      </c>
    </row>
    <row r="107" spans="1:13" ht="16.5" hidden="1" customHeight="1">
      <c r="A107" s="106" t="s">
        <v>361</v>
      </c>
      <c r="B107" s="107" t="s">
        <v>362</v>
      </c>
      <c r="C107" s="108" t="s">
        <v>86</v>
      </c>
      <c r="D107" s="107" t="s">
        <v>363</v>
      </c>
      <c r="E107" s="107" t="s">
        <v>45</v>
      </c>
      <c r="F107" s="108" t="s">
        <v>103</v>
      </c>
      <c r="G107" s="107">
        <v>157.0711</v>
      </c>
      <c r="H107" s="107">
        <v>2.97</v>
      </c>
      <c r="I107" s="120">
        <v>2.97</v>
      </c>
      <c r="J107" s="107">
        <v>3.46</v>
      </c>
      <c r="K107" s="107">
        <v>16.52</v>
      </c>
      <c r="L107" s="107">
        <v>466.5</v>
      </c>
      <c r="M107" s="107">
        <v>543.47</v>
      </c>
    </row>
    <row r="108" spans="1:13" ht="16.5" hidden="1" customHeight="1">
      <c r="A108" s="106" t="s">
        <v>364</v>
      </c>
      <c r="B108" s="107" t="s">
        <v>365</v>
      </c>
      <c r="C108" s="108" t="s">
        <v>86</v>
      </c>
      <c r="D108" s="107" t="s">
        <v>366</v>
      </c>
      <c r="E108" s="107" t="s">
        <v>45</v>
      </c>
      <c r="F108" s="108" t="s">
        <v>9</v>
      </c>
      <c r="G108" s="107">
        <v>28.8734</v>
      </c>
      <c r="H108" s="107">
        <v>432</v>
      </c>
      <c r="I108" s="120">
        <v>432</v>
      </c>
      <c r="J108" s="107">
        <v>503.37</v>
      </c>
      <c r="K108" s="107">
        <v>16.52</v>
      </c>
      <c r="L108" s="107">
        <v>12473.31</v>
      </c>
      <c r="M108" s="107">
        <v>14534</v>
      </c>
    </row>
    <row r="109" spans="1:13" ht="16.5" hidden="1" customHeight="1">
      <c r="A109" s="111" t="s">
        <v>367</v>
      </c>
      <c r="B109" s="125" t="s">
        <v>368</v>
      </c>
      <c r="C109" s="126" t="s">
        <v>86</v>
      </c>
      <c r="D109" s="125" t="s">
        <v>369</v>
      </c>
      <c r="E109" s="125" t="s">
        <v>45</v>
      </c>
      <c r="F109" s="126" t="s">
        <v>43</v>
      </c>
      <c r="G109" s="125">
        <v>3359.6084999999998</v>
      </c>
      <c r="H109" s="125">
        <v>4.58</v>
      </c>
      <c r="I109" s="155">
        <v>3.8</v>
      </c>
      <c r="J109" s="125">
        <v>3.911</v>
      </c>
      <c r="K109" s="125">
        <v>2.92</v>
      </c>
      <c r="L109" s="125">
        <v>12766.51</v>
      </c>
      <c r="M109" s="125">
        <v>13139.43</v>
      </c>
    </row>
    <row r="110" spans="1:13" ht="16.5" hidden="1" customHeight="1">
      <c r="A110" s="111" t="s">
        <v>370</v>
      </c>
      <c r="B110" s="125" t="s">
        <v>368</v>
      </c>
      <c r="C110" s="126" t="s">
        <v>86</v>
      </c>
      <c r="D110" s="125" t="s">
        <v>369</v>
      </c>
      <c r="E110" s="125" t="s">
        <v>45</v>
      </c>
      <c r="F110" s="126" t="s">
        <v>43</v>
      </c>
      <c r="G110" s="125">
        <v>4.8672000000000004</v>
      </c>
      <c r="H110" s="125">
        <v>4.58</v>
      </c>
      <c r="I110" s="155">
        <v>3.8</v>
      </c>
      <c r="J110" s="125">
        <v>3.9140000000000001</v>
      </c>
      <c r="K110" s="125">
        <v>3</v>
      </c>
      <c r="L110" s="125">
        <v>18.5</v>
      </c>
      <c r="M110" s="125">
        <v>19.05</v>
      </c>
    </row>
    <row r="111" spans="1:13" ht="16.5" hidden="1" customHeight="1">
      <c r="A111" s="106" t="s">
        <v>371</v>
      </c>
      <c r="B111" s="218" t="s">
        <v>372</v>
      </c>
      <c r="C111" s="219" t="s">
        <v>355</v>
      </c>
      <c r="D111" s="218" t="s">
        <v>373</v>
      </c>
      <c r="E111" s="218" t="s">
        <v>374</v>
      </c>
      <c r="F111" s="219" t="s">
        <v>142</v>
      </c>
      <c r="G111" s="218">
        <v>2</v>
      </c>
      <c r="H111" s="218">
        <v>8200</v>
      </c>
      <c r="I111" s="123">
        <v>8200</v>
      </c>
      <c r="J111" s="218">
        <v>9554.64</v>
      </c>
      <c r="K111" s="218">
        <v>16.52</v>
      </c>
      <c r="L111" s="218">
        <v>16400</v>
      </c>
      <c r="M111" s="218">
        <v>19109.28</v>
      </c>
    </row>
    <row r="112" spans="1:13" ht="16.5" hidden="1" customHeight="1">
      <c r="A112" s="106" t="s">
        <v>375</v>
      </c>
      <c r="B112" s="218" t="s">
        <v>376</v>
      </c>
      <c r="C112" s="219" t="s">
        <v>355</v>
      </c>
      <c r="D112" s="218" t="s">
        <v>377</v>
      </c>
      <c r="E112" s="218" t="s">
        <v>378</v>
      </c>
      <c r="F112" s="219" t="s">
        <v>9</v>
      </c>
      <c r="G112" s="218">
        <v>4.2999999999999997E-2</v>
      </c>
      <c r="H112" s="218">
        <v>5600</v>
      </c>
      <c r="I112" s="123">
        <v>5600</v>
      </c>
      <c r="J112" s="218">
        <v>6525.12</v>
      </c>
      <c r="K112" s="218">
        <v>16.52</v>
      </c>
      <c r="L112" s="218">
        <v>240.8</v>
      </c>
      <c r="M112" s="218">
        <v>280.58</v>
      </c>
    </row>
    <row r="113" spans="1:13" ht="16.5" hidden="1" customHeight="1">
      <c r="A113" s="106" t="s">
        <v>379</v>
      </c>
      <c r="B113" s="133" t="s">
        <v>380</v>
      </c>
      <c r="C113" s="208" t="s">
        <v>381</v>
      </c>
      <c r="D113" s="133" t="s">
        <v>382</v>
      </c>
      <c r="E113" s="133" t="s">
        <v>383</v>
      </c>
      <c r="F113" s="208" t="s">
        <v>43</v>
      </c>
      <c r="G113" s="133">
        <v>18.081499999999998</v>
      </c>
      <c r="H113" s="133">
        <v>259.55</v>
      </c>
      <c r="I113" s="121">
        <v>614.32000000000005</v>
      </c>
      <c r="J113" s="133">
        <v>614.36</v>
      </c>
      <c r="K113" s="133" t="s">
        <v>45</v>
      </c>
      <c r="L113" s="133">
        <v>11107.83</v>
      </c>
      <c r="M113" s="133">
        <v>11108.55</v>
      </c>
    </row>
    <row r="114" spans="1:13" ht="16.5" hidden="1" customHeight="1">
      <c r="A114" s="106" t="s">
        <v>384</v>
      </c>
      <c r="B114" s="218" t="s">
        <v>385</v>
      </c>
      <c r="C114" s="219" t="s">
        <v>355</v>
      </c>
      <c r="D114" s="218" t="s">
        <v>386</v>
      </c>
      <c r="E114" s="218" t="s">
        <v>387</v>
      </c>
      <c r="F114" s="219" t="s">
        <v>43</v>
      </c>
      <c r="G114" s="218">
        <v>2.2797000000000001</v>
      </c>
      <c r="H114" s="218">
        <v>665.11</v>
      </c>
      <c r="I114" s="123">
        <v>665.11</v>
      </c>
      <c r="J114" s="218">
        <v>774.98599999999999</v>
      </c>
      <c r="K114" s="218">
        <v>16.52</v>
      </c>
      <c r="L114" s="218">
        <v>1516.25</v>
      </c>
      <c r="M114" s="218">
        <v>1766.74</v>
      </c>
    </row>
    <row r="115" spans="1:13" ht="16.5" hidden="1" customHeight="1">
      <c r="A115" s="111" t="s">
        <v>388</v>
      </c>
      <c r="B115" s="220" t="s">
        <v>389</v>
      </c>
      <c r="C115" s="221" t="s">
        <v>355</v>
      </c>
      <c r="D115" s="220" t="s">
        <v>386</v>
      </c>
      <c r="E115" s="220" t="s">
        <v>390</v>
      </c>
      <c r="F115" s="221" t="s">
        <v>43</v>
      </c>
      <c r="G115" s="220">
        <v>27.260999999999999</v>
      </c>
      <c r="H115" s="220">
        <v>0</v>
      </c>
      <c r="I115" s="144">
        <v>0</v>
      </c>
      <c r="J115" s="220">
        <v>0</v>
      </c>
      <c r="K115" s="220">
        <v>16.52</v>
      </c>
      <c r="L115" s="220">
        <v>0</v>
      </c>
      <c r="M115" s="220">
        <v>0</v>
      </c>
    </row>
    <row r="116" spans="1:13" ht="16.5" hidden="1" customHeight="1">
      <c r="A116" s="111" t="s">
        <v>391</v>
      </c>
      <c r="B116" s="220" t="s">
        <v>389</v>
      </c>
      <c r="C116" s="221" t="s">
        <v>355</v>
      </c>
      <c r="D116" s="220" t="s">
        <v>386</v>
      </c>
      <c r="E116" s="220" t="s">
        <v>390</v>
      </c>
      <c r="F116" s="221" t="s">
        <v>43</v>
      </c>
      <c r="G116" s="220">
        <v>1.8640000000000001</v>
      </c>
      <c r="H116" s="220">
        <v>665.11</v>
      </c>
      <c r="I116" s="144">
        <v>665.11</v>
      </c>
      <c r="J116" s="220">
        <v>774.98599999999999</v>
      </c>
      <c r="K116" s="220">
        <v>16.52</v>
      </c>
      <c r="L116" s="220">
        <v>1239.77</v>
      </c>
      <c r="M116" s="220">
        <v>1444.57</v>
      </c>
    </row>
    <row r="117" spans="1:13" ht="16.5" hidden="1" customHeight="1">
      <c r="A117" s="106" t="s">
        <v>392</v>
      </c>
      <c r="B117" s="218" t="s">
        <v>389</v>
      </c>
      <c r="C117" s="219" t="s">
        <v>355</v>
      </c>
      <c r="D117" s="218" t="s">
        <v>393</v>
      </c>
      <c r="E117" s="218" t="s">
        <v>390</v>
      </c>
      <c r="F117" s="219" t="s">
        <v>43</v>
      </c>
      <c r="G117" s="218">
        <v>54.752099999999999</v>
      </c>
      <c r="H117" s="218">
        <v>665.11</v>
      </c>
      <c r="I117" s="123">
        <v>665.11</v>
      </c>
      <c r="J117" s="218">
        <v>774.98599999999999</v>
      </c>
      <c r="K117" s="218">
        <v>16.52</v>
      </c>
      <c r="L117" s="218">
        <v>36416.17</v>
      </c>
      <c r="M117" s="218">
        <v>42432.11</v>
      </c>
    </row>
    <row r="118" spans="1:13" ht="16.5" hidden="1" customHeight="1">
      <c r="A118" s="106" t="s">
        <v>394</v>
      </c>
      <c r="B118" s="218" t="s">
        <v>395</v>
      </c>
      <c r="C118" s="219" t="s">
        <v>355</v>
      </c>
      <c r="D118" s="218" t="s">
        <v>386</v>
      </c>
      <c r="E118" s="218" t="s">
        <v>396</v>
      </c>
      <c r="F118" s="219" t="s">
        <v>43</v>
      </c>
      <c r="G118" s="218">
        <v>0.34499999999999997</v>
      </c>
      <c r="H118" s="218">
        <v>665.11</v>
      </c>
      <c r="I118" s="123">
        <v>665.11</v>
      </c>
      <c r="J118" s="218">
        <v>774.98599999999999</v>
      </c>
      <c r="K118" s="218">
        <v>16.52</v>
      </c>
      <c r="L118" s="218">
        <v>229.46</v>
      </c>
      <c r="M118" s="218">
        <v>267.37</v>
      </c>
    </row>
    <row r="119" spans="1:13" ht="16.5" hidden="1" customHeight="1">
      <c r="A119" s="106" t="s">
        <v>397</v>
      </c>
      <c r="B119" s="218" t="s">
        <v>395</v>
      </c>
      <c r="C119" s="219" t="s">
        <v>355</v>
      </c>
      <c r="D119" s="218" t="s">
        <v>398</v>
      </c>
      <c r="E119" s="218" t="s">
        <v>396</v>
      </c>
      <c r="F119" s="219" t="s">
        <v>43</v>
      </c>
      <c r="G119" s="218">
        <v>13.687900000000001</v>
      </c>
      <c r="H119" s="218">
        <v>665.11</v>
      </c>
      <c r="I119" s="123">
        <v>665.11</v>
      </c>
      <c r="J119" s="218">
        <v>774.98599999999999</v>
      </c>
      <c r="K119" s="218">
        <v>16.52</v>
      </c>
      <c r="L119" s="218">
        <v>9103.9599999999991</v>
      </c>
      <c r="M119" s="218">
        <v>10607.93</v>
      </c>
    </row>
    <row r="120" spans="1:13" ht="16.5" hidden="1" customHeight="1">
      <c r="A120" s="106" t="s">
        <v>399</v>
      </c>
      <c r="B120" s="218" t="s">
        <v>400</v>
      </c>
      <c r="C120" s="219" t="s">
        <v>355</v>
      </c>
      <c r="D120" s="218" t="s">
        <v>386</v>
      </c>
      <c r="E120" s="218" t="s">
        <v>401</v>
      </c>
      <c r="F120" s="219" t="s">
        <v>43</v>
      </c>
      <c r="G120" s="218">
        <v>2.7875999999999999</v>
      </c>
      <c r="H120" s="218">
        <v>660.41</v>
      </c>
      <c r="I120" s="123">
        <v>660.41</v>
      </c>
      <c r="J120" s="218">
        <v>769.51</v>
      </c>
      <c r="K120" s="218">
        <v>16.52</v>
      </c>
      <c r="L120" s="218">
        <v>1840.96</v>
      </c>
      <c r="M120" s="218">
        <v>2145.09</v>
      </c>
    </row>
    <row r="121" spans="1:13" ht="16.5" hidden="1" customHeight="1">
      <c r="A121" s="106" t="s">
        <v>402</v>
      </c>
      <c r="B121" s="218" t="s">
        <v>400</v>
      </c>
      <c r="C121" s="219" t="s">
        <v>355</v>
      </c>
      <c r="D121" s="218" t="s">
        <v>398</v>
      </c>
      <c r="E121" s="218" t="s">
        <v>401</v>
      </c>
      <c r="F121" s="219" t="s">
        <v>43</v>
      </c>
      <c r="G121" s="218">
        <v>150.1361</v>
      </c>
      <c r="H121" s="218">
        <v>665.11</v>
      </c>
      <c r="I121" s="123">
        <v>665.11</v>
      </c>
      <c r="J121" s="218">
        <v>774.98599999999999</v>
      </c>
      <c r="K121" s="218">
        <v>16.52</v>
      </c>
      <c r="L121" s="218">
        <v>99857.02</v>
      </c>
      <c r="M121" s="218">
        <v>116353.38</v>
      </c>
    </row>
    <row r="122" spans="1:13" ht="16.5" hidden="1" customHeight="1">
      <c r="A122" s="106" t="s">
        <v>403</v>
      </c>
      <c r="B122" s="218" t="s">
        <v>400</v>
      </c>
      <c r="C122" s="219" t="s">
        <v>355</v>
      </c>
      <c r="D122" s="218" t="s">
        <v>398</v>
      </c>
      <c r="E122" s="218" t="s">
        <v>396</v>
      </c>
      <c r="F122" s="219" t="s">
        <v>43</v>
      </c>
      <c r="G122" s="218">
        <v>71.577299999999994</v>
      </c>
      <c r="H122" s="218">
        <v>665.11</v>
      </c>
      <c r="I122" s="123">
        <v>665.11</v>
      </c>
      <c r="J122" s="218">
        <v>774.98599999999999</v>
      </c>
      <c r="K122" s="218">
        <v>16.52</v>
      </c>
      <c r="L122" s="218">
        <v>47606.78</v>
      </c>
      <c r="M122" s="218">
        <v>55471.41</v>
      </c>
    </row>
    <row r="123" spans="1:13" ht="16.5" hidden="1" customHeight="1">
      <c r="A123" s="111" t="s">
        <v>404</v>
      </c>
      <c r="B123" s="220" t="s">
        <v>405</v>
      </c>
      <c r="C123" s="221" t="s">
        <v>355</v>
      </c>
      <c r="D123" s="220" t="s">
        <v>386</v>
      </c>
      <c r="E123" s="220" t="s">
        <v>406</v>
      </c>
      <c r="F123" s="221" t="s">
        <v>43</v>
      </c>
      <c r="G123" s="220">
        <v>7.7220000000000004</v>
      </c>
      <c r="H123" s="220">
        <v>0</v>
      </c>
      <c r="I123" s="144">
        <v>0</v>
      </c>
      <c r="J123" s="220">
        <v>0</v>
      </c>
      <c r="K123" s="220">
        <v>16.52</v>
      </c>
      <c r="L123" s="220">
        <v>0</v>
      </c>
      <c r="M123" s="220">
        <v>0</v>
      </c>
    </row>
    <row r="124" spans="1:13" ht="16.5" hidden="1" customHeight="1">
      <c r="A124" s="111" t="s">
        <v>407</v>
      </c>
      <c r="B124" s="220" t="s">
        <v>405</v>
      </c>
      <c r="C124" s="221" t="s">
        <v>355</v>
      </c>
      <c r="D124" s="220" t="s">
        <v>386</v>
      </c>
      <c r="E124" s="220" t="s">
        <v>406</v>
      </c>
      <c r="F124" s="221" t="s">
        <v>43</v>
      </c>
      <c r="G124" s="220">
        <v>0.52800000000000002</v>
      </c>
      <c r="H124" s="220">
        <v>614.62</v>
      </c>
      <c r="I124" s="144">
        <v>614.62</v>
      </c>
      <c r="J124" s="220">
        <v>716.15499999999997</v>
      </c>
      <c r="K124" s="220">
        <v>16.52</v>
      </c>
      <c r="L124" s="220">
        <v>324.52</v>
      </c>
      <c r="M124" s="220">
        <v>378.13</v>
      </c>
    </row>
    <row r="125" spans="1:13" ht="16.5" hidden="1" customHeight="1">
      <c r="A125" s="106" t="s">
        <v>408</v>
      </c>
      <c r="B125" s="218" t="s">
        <v>409</v>
      </c>
      <c r="C125" s="219" t="s">
        <v>355</v>
      </c>
      <c r="D125" s="218" t="s">
        <v>386</v>
      </c>
      <c r="E125" s="218" t="s">
        <v>410</v>
      </c>
      <c r="F125" s="219" t="s">
        <v>43</v>
      </c>
      <c r="G125" s="218">
        <v>34.991</v>
      </c>
      <c r="H125" s="218">
        <v>624.54</v>
      </c>
      <c r="I125" s="123">
        <v>624.54</v>
      </c>
      <c r="J125" s="218">
        <v>727.71400000000006</v>
      </c>
      <c r="K125" s="218">
        <v>16.52</v>
      </c>
      <c r="L125" s="218">
        <v>21853.279999999999</v>
      </c>
      <c r="M125" s="218">
        <v>25463.439999999999</v>
      </c>
    </row>
    <row r="126" spans="1:13" ht="16.5" hidden="1" customHeight="1">
      <c r="A126" s="111" t="s">
        <v>411</v>
      </c>
      <c r="B126" s="118" t="s">
        <v>412</v>
      </c>
      <c r="C126" s="119" t="s">
        <v>86</v>
      </c>
      <c r="D126" s="118" t="s">
        <v>413</v>
      </c>
      <c r="E126" s="118" t="s">
        <v>98</v>
      </c>
      <c r="F126" s="119" t="s">
        <v>43</v>
      </c>
      <c r="G126" s="118">
        <v>605.88030000000003</v>
      </c>
      <c r="H126" s="118">
        <v>65.959999999999994</v>
      </c>
      <c r="I126" s="124">
        <v>65.959999999999994</v>
      </c>
      <c r="J126" s="118">
        <v>76.86</v>
      </c>
      <c r="K126" s="118">
        <v>16.52</v>
      </c>
      <c r="L126" s="118">
        <v>39963.86</v>
      </c>
      <c r="M126" s="118">
        <v>46567.96</v>
      </c>
    </row>
    <row r="127" spans="1:13" ht="16.5" hidden="1" customHeight="1">
      <c r="A127" s="111" t="s">
        <v>414</v>
      </c>
      <c r="B127" s="118" t="s">
        <v>412</v>
      </c>
      <c r="C127" s="119" t="s">
        <v>86</v>
      </c>
      <c r="D127" s="118" t="s">
        <v>413</v>
      </c>
      <c r="E127" s="118" t="s">
        <v>98</v>
      </c>
      <c r="F127" s="119" t="s">
        <v>43</v>
      </c>
      <c r="G127" s="118">
        <v>161.43629999999999</v>
      </c>
      <c r="H127" s="118">
        <v>65.959999999999994</v>
      </c>
      <c r="I127" s="124">
        <v>65.959999999999994</v>
      </c>
      <c r="J127" s="118">
        <v>76.856999999999999</v>
      </c>
      <c r="K127" s="118">
        <v>16.52</v>
      </c>
      <c r="L127" s="118">
        <v>10648.34</v>
      </c>
      <c r="M127" s="118">
        <v>12407.51</v>
      </c>
    </row>
    <row r="128" spans="1:13" ht="16.5" hidden="1" customHeight="1">
      <c r="A128" s="106" t="s">
        <v>415</v>
      </c>
      <c r="B128" s="218" t="s">
        <v>416</v>
      </c>
      <c r="C128" s="219" t="s">
        <v>355</v>
      </c>
      <c r="D128" s="218" t="s">
        <v>417</v>
      </c>
      <c r="E128" s="218" t="s">
        <v>406</v>
      </c>
      <c r="F128" s="219" t="s">
        <v>43</v>
      </c>
      <c r="G128" s="218">
        <v>0.7228</v>
      </c>
      <c r="H128" s="218">
        <v>614.62</v>
      </c>
      <c r="I128" s="123">
        <v>614.62</v>
      </c>
      <c r="J128" s="218">
        <v>716.15499999999997</v>
      </c>
      <c r="K128" s="218">
        <v>16.52</v>
      </c>
      <c r="L128" s="218">
        <v>444.25</v>
      </c>
      <c r="M128" s="218">
        <v>517.64</v>
      </c>
    </row>
    <row r="129" spans="1:13" ht="16.5" hidden="1" customHeight="1">
      <c r="A129" s="111" t="s">
        <v>418</v>
      </c>
      <c r="B129" s="220" t="s">
        <v>419</v>
      </c>
      <c r="C129" s="221" t="s">
        <v>355</v>
      </c>
      <c r="D129" s="220" t="s">
        <v>417</v>
      </c>
      <c r="E129" s="220" t="s">
        <v>410</v>
      </c>
      <c r="F129" s="221" t="s">
        <v>43</v>
      </c>
      <c r="G129" s="220">
        <v>198.80199999999999</v>
      </c>
      <c r="H129" s="220">
        <v>0</v>
      </c>
      <c r="I129" s="144">
        <v>0</v>
      </c>
      <c r="J129" s="220">
        <v>0</v>
      </c>
      <c r="K129" s="220">
        <v>16.52</v>
      </c>
      <c r="L129" s="220">
        <v>0</v>
      </c>
      <c r="M129" s="220">
        <v>0</v>
      </c>
    </row>
    <row r="130" spans="1:13" ht="16.5" hidden="1" customHeight="1">
      <c r="A130" s="111" t="s">
        <v>420</v>
      </c>
      <c r="B130" s="220" t="s">
        <v>419</v>
      </c>
      <c r="C130" s="221" t="s">
        <v>355</v>
      </c>
      <c r="D130" s="220" t="s">
        <v>417</v>
      </c>
      <c r="E130" s="220" t="s">
        <v>410</v>
      </c>
      <c r="F130" s="221" t="s">
        <v>43</v>
      </c>
      <c r="G130" s="220">
        <v>47.920699999999997</v>
      </c>
      <c r="H130" s="220">
        <v>624.54</v>
      </c>
      <c r="I130" s="144">
        <v>624.54</v>
      </c>
      <c r="J130" s="220">
        <v>727.71400000000006</v>
      </c>
      <c r="K130" s="220">
        <v>16.52</v>
      </c>
      <c r="L130" s="220">
        <v>29928.39</v>
      </c>
      <c r="M130" s="220">
        <v>34872.559999999998</v>
      </c>
    </row>
    <row r="131" spans="1:13" ht="16.5" hidden="1" customHeight="1">
      <c r="A131" s="106" t="s">
        <v>421</v>
      </c>
      <c r="B131" s="218" t="s">
        <v>422</v>
      </c>
      <c r="C131" s="219" t="s">
        <v>355</v>
      </c>
      <c r="D131" s="218" t="s">
        <v>417</v>
      </c>
      <c r="E131" s="218" t="s">
        <v>423</v>
      </c>
      <c r="F131" s="219" t="s">
        <v>43</v>
      </c>
      <c r="G131" s="218">
        <v>15.9625</v>
      </c>
      <c r="H131" s="218">
        <v>665.11</v>
      </c>
      <c r="I131" s="123">
        <v>665.11</v>
      </c>
      <c r="J131" s="218">
        <v>774.98599999999999</v>
      </c>
      <c r="K131" s="218">
        <v>16.52</v>
      </c>
      <c r="L131" s="218">
        <v>10616.82</v>
      </c>
      <c r="M131" s="218">
        <v>12370.71</v>
      </c>
    </row>
    <row r="132" spans="1:13" ht="16.5" hidden="1" customHeight="1">
      <c r="A132" s="106" t="s">
        <v>424</v>
      </c>
      <c r="B132" s="218" t="s">
        <v>422</v>
      </c>
      <c r="C132" s="219" t="s">
        <v>355</v>
      </c>
      <c r="D132" s="218" t="s">
        <v>425</v>
      </c>
      <c r="E132" s="218" t="s">
        <v>390</v>
      </c>
      <c r="F132" s="219" t="s">
        <v>43</v>
      </c>
      <c r="G132" s="218">
        <v>16.6126</v>
      </c>
      <c r="H132" s="218">
        <v>665.11</v>
      </c>
      <c r="I132" s="123">
        <v>665.11</v>
      </c>
      <c r="J132" s="218">
        <v>774.98599999999999</v>
      </c>
      <c r="K132" s="218">
        <v>16.52</v>
      </c>
      <c r="L132" s="218">
        <v>11049.21</v>
      </c>
      <c r="M132" s="218">
        <v>12874.53</v>
      </c>
    </row>
    <row r="133" spans="1:13" ht="16.5" hidden="1" customHeight="1">
      <c r="A133" s="106" t="s">
        <v>426</v>
      </c>
      <c r="B133" s="218" t="s">
        <v>427</v>
      </c>
      <c r="C133" s="219" t="s">
        <v>355</v>
      </c>
      <c r="D133" s="218" t="s">
        <v>417</v>
      </c>
      <c r="E133" s="218" t="s">
        <v>428</v>
      </c>
      <c r="F133" s="219" t="s">
        <v>43</v>
      </c>
      <c r="G133" s="218">
        <v>1.0294000000000001</v>
      </c>
      <c r="H133" s="218">
        <v>665.11</v>
      </c>
      <c r="I133" s="123">
        <v>665.11</v>
      </c>
      <c r="J133" s="218">
        <v>774.98599999999999</v>
      </c>
      <c r="K133" s="218">
        <v>16.52</v>
      </c>
      <c r="L133" s="218">
        <v>684.66</v>
      </c>
      <c r="M133" s="218">
        <v>797.77</v>
      </c>
    </row>
    <row r="134" spans="1:13" ht="16.5" hidden="1" customHeight="1">
      <c r="A134" s="106" t="s">
        <v>429</v>
      </c>
      <c r="B134" s="109" t="s">
        <v>430</v>
      </c>
      <c r="C134" s="110" t="s">
        <v>431</v>
      </c>
      <c r="D134" s="109" t="s">
        <v>432</v>
      </c>
      <c r="E134" s="109" t="s">
        <v>433</v>
      </c>
      <c r="F134" s="110" t="s">
        <v>43</v>
      </c>
      <c r="G134" s="109">
        <v>34.429299999999998</v>
      </c>
      <c r="H134" s="109">
        <v>296</v>
      </c>
      <c r="I134" s="121">
        <v>669.2</v>
      </c>
      <c r="J134" s="109">
        <v>669.2</v>
      </c>
      <c r="K134" s="109">
        <v>0</v>
      </c>
      <c r="L134" s="109">
        <v>23040.09</v>
      </c>
      <c r="M134" s="109">
        <v>23040.09</v>
      </c>
    </row>
    <row r="135" spans="1:13" ht="16.5" hidden="1" customHeight="1">
      <c r="A135" s="106" t="s">
        <v>434</v>
      </c>
      <c r="B135" s="109" t="s">
        <v>435</v>
      </c>
      <c r="C135" s="110" t="s">
        <v>431</v>
      </c>
      <c r="D135" s="109" t="s">
        <v>436</v>
      </c>
      <c r="E135" s="109" t="s">
        <v>437</v>
      </c>
      <c r="F135" s="110" t="s">
        <v>43</v>
      </c>
      <c r="G135" s="109">
        <v>10.151300000000001</v>
      </c>
      <c r="H135" s="109">
        <v>308</v>
      </c>
      <c r="I135" s="121">
        <v>672.71</v>
      </c>
      <c r="J135" s="109">
        <v>672.71</v>
      </c>
      <c r="K135" s="109">
        <v>0</v>
      </c>
      <c r="L135" s="109">
        <v>6828.88</v>
      </c>
      <c r="M135" s="109">
        <v>6828.88</v>
      </c>
    </row>
    <row r="136" spans="1:13" ht="16.5" hidden="1" customHeight="1">
      <c r="A136" s="106" t="s">
        <v>438</v>
      </c>
      <c r="B136" s="109" t="s">
        <v>439</v>
      </c>
      <c r="C136" s="110" t="s">
        <v>431</v>
      </c>
      <c r="D136" s="109" t="s">
        <v>436</v>
      </c>
      <c r="E136" s="109" t="s">
        <v>440</v>
      </c>
      <c r="F136" s="110" t="s">
        <v>43</v>
      </c>
      <c r="G136" s="109">
        <v>5.8112000000000004</v>
      </c>
      <c r="H136" s="109">
        <v>312</v>
      </c>
      <c r="I136" s="121">
        <v>669.2</v>
      </c>
      <c r="J136" s="109">
        <v>669.2</v>
      </c>
      <c r="K136" s="109">
        <v>0</v>
      </c>
      <c r="L136" s="109">
        <v>3888.86</v>
      </c>
      <c r="M136" s="109">
        <v>3888.86</v>
      </c>
    </row>
    <row r="137" spans="1:13" ht="16.5" hidden="1" customHeight="1">
      <c r="A137" s="106" t="s">
        <v>441</v>
      </c>
      <c r="B137" s="109" t="s">
        <v>442</v>
      </c>
      <c r="C137" s="110" t="s">
        <v>431</v>
      </c>
      <c r="D137" s="109" t="s">
        <v>443</v>
      </c>
      <c r="E137" s="109" t="s">
        <v>444</v>
      </c>
      <c r="F137" s="110" t="s">
        <v>43</v>
      </c>
      <c r="G137" s="109">
        <v>2.7875999999999999</v>
      </c>
      <c r="H137" s="109">
        <v>312</v>
      </c>
      <c r="I137" s="121">
        <v>688.59</v>
      </c>
      <c r="J137" s="109">
        <v>688.59</v>
      </c>
      <c r="K137" s="109">
        <v>0</v>
      </c>
      <c r="L137" s="109">
        <v>1919.51</v>
      </c>
      <c r="M137" s="109">
        <v>1919.51</v>
      </c>
    </row>
    <row r="138" spans="1:13" ht="16.5" hidden="1" customHeight="1">
      <c r="A138" s="106" t="s">
        <v>445</v>
      </c>
      <c r="B138" s="107" t="s">
        <v>446</v>
      </c>
      <c r="C138" s="108" t="s">
        <v>86</v>
      </c>
      <c r="D138" s="107" t="s">
        <v>447</v>
      </c>
      <c r="E138" s="107" t="s">
        <v>45</v>
      </c>
      <c r="F138" s="108" t="s">
        <v>103</v>
      </c>
      <c r="G138" s="107">
        <v>5837.37</v>
      </c>
      <c r="H138" s="107">
        <v>3.6</v>
      </c>
      <c r="I138" s="120">
        <v>3.6</v>
      </c>
      <c r="J138" s="107">
        <v>4.1900000000000004</v>
      </c>
      <c r="K138" s="107">
        <v>16.52</v>
      </c>
      <c r="L138" s="107">
        <v>21014.53</v>
      </c>
      <c r="M138" s="107">
        <v>24458.58</v>
      </c>
    </row>
    <row r="139" spans="1:13" ht="16.5" hidden="1" customHeight="1">
      <c r="A139" s="106" t="s">
        <v>448</v>
      </c>
      <c r="B139" s="107" t="s">
        <v>449</v>
      </c>
      <c r="C139" s="108" t="s">
        <v>86</v>
      </c>
      <c r="D139" s="107" t="s">
        <v>450</v>
      </c>
      <c r="E139" s="107" t="s">
        <v>45</v>
      </c>
      <c r="F139" s="108" t="s">
        <v>43</v>
      </c>
      <c r="G139" s="107">
        <v>24.516999999999999</v>
      </c>
      <c r="H139" s="107">
        <v>3200</v>
      </c>
      <c r="I139" s="120">
        <v>3200</v>
      </c>
      <c r="J139" s="107">
        <v>3728.64</v>
      </c>
      <c r="K139" s="107">
        <v>16.52</v>
      </c>
      <c r="L139" s="107">
        <v>78454.399999999994</v>
      </c>
      <c r="M139" s="107">
        <v>91415.07</v>
      </c>
    </row>
    <row r="140" spans="1:13" ht="16.5" hidden="1" customHeight="1">
      <c r="A140" s="106" t="s">
        <v>451</v>
      </c>
      <c r="B140" s="109" t="s">
        <v>452</v>
      </c>
      <c r="C140" s="110" t="s">
        <v>431</v>
      </c>
      <c r="D140" s="109" t="s">
        <v>453</v>
      </c>
      <c r="E140" s="109" t="s">
        <v>454</v>
      </c>
      <c r="F140" s="110" t="s">
        <v>9</v>
      </c>
      <c r="G140" s="109">
        <v>26.196200000000001</v>
      </c>
      <c r="H140" s="109">
        <v>289</v>
      </c>
      <c r="I140" s="121">
        <v>389</v>
      </c>
      <c r="J140" s="109">
        <v>453.26299999999998</v>
      </c>
      <c r="K140" s="109">
        <v>16.52</v>
      </c>
      <c r="L140" s="109">
        <v>10190.32</v>
      </c>
      <c r="M140" s="109">
        <v>11873.77</v>
      </c>
    </row>
    <row r="141" spans="1:13" ht="16.5" hidden="1" customHeight="1">
      <c r="A141" s="106" t="s">
        <v>455</v>
      </c>
      <c r="B141" s="109" t="s">
        <v>456</v>
      </c>
      <c r="C141" s="110" t="s">
        <v>431</v>
      </c>
      <c r="D141" s="109" t="s">
        <v>457</v>
      </c>
      <c r="E141" s="109" t="s">
        <v>458</v>
      </c>
      <c r="F141" s="110" t="s">
        <v>9</v>
      </c>
      <c r="G141" s="109">
        <v>43.832900000000002</v>
      </c>
      <c r="H141" s="109">
        <v>265</v>
      </c>
      <c r="I141" s="121">
        <v>365</v>
      </c>
      <c r="J141" s="109">
        <v>425.298</v>
      </c>
      <c r="K141" s="109">
        <v>16.52</v>
      </c>
      <c r="L141" s="109">
        <v>15999.01</v>
      </c>
      <c r="M141" s="109">
        <v>18642.04</v>
      </c>
    </row>
    <row r="142" spans="1:13" ht="16.5" hidden="1" customHeight="1">
      <c r="A142" s="106" t="s">
        <v>459</v>
      </c>
      <c r="B142" s="133" t="s">
        <v>460</v>
      </c>
      <c r="C142" s="208" t="s">
        <v>461</v>
      </c>
      <c r="D142" s="133" t="s">
        <v>462</v>
      </c>
      <c r="E142" s="133" t="s">
        <v>45</v>
      </c>
      <c r="F142" s="208" t="s">
        <v>43</v>
      </c>
      <c r="G142" s="133">
        <v>0.75</v>
      </c>
      <c r="H142" s="133">
        <v>604.77</v>
      </c>
      <c r="I142" s="121">
        <v>1039.56</v>
      </c>
      <c r="J142" s="133">
        <v>1039.6199999999999</v>
      </c>
      <c r="K142" s="133" t="s">
        <v>45</v>
      </c>
      <c r="L142" s="133">
        <v>779.67</v>
      </c>
      <c r="M142" s="133">
        <v>779.72</v>
      </c>
    </row>
    <row r="143" spans="1:13" ht="16.5" hidden="1" customHeight="1">
      <c r="A143" s="106" t="s">
        <v>463</v>
      </c>
      <c r="B143" s="218" t="s">
        <v>464</v>
      </c>
      <c r="C143" s="219" t="s">
        <v>355</v>
      </c>
      <c r="D143" s="218" t="s">
        <v>47</v>
      </c>
      <c r="E143" s="218" t="s">
        <v>45</v>
      </c>
      <c r="F143" s="219" t="s">
        <v>43</v>
      </c>
      <c r="G143" s="218">
        <v>177.69839999999999</v>
      </c>
      <c r="H143" s="218">
        <v>0</v>
      </c>
      <c r="I143" s="123">
        <v>0</v>
      </c>
      <c r="J143" s="218">
        <v>0</v>
      </c>
      <c r="K143" s="218">
        <v>2.92</v>
      </c>
      <c r="L143" s="218">
        <v>0</v>
      </c>
      <c r="M143" s="218">
        <v>0</v>
      </c>
    </row>
    <row r="144" spans="1:13" ht="16.5" hidden="1" customHeight="1">
      <c r="A144" s="106" t="s">
        <v>465</v>
      </c>
      <c r="B144" s="218" t="s">
        <v>464</v>
      </c>
      <c r="C144" s="219" t="s">
        <v>355</v>
      </c>
      <c r="D144" s="218" t="s">
        <v>41</v>
      </c>
      <c r="E144" s="218" t="s">
        <v>42</v>
      </c>
      <c r="F144" s="219" t="s">
        <v>43</v>
      </c>
      <c r="G144" s="218">
        <v>56.841299999999997</v>
      </c>
      <c r="H144" s="218">
        <v>655.47</v>
      </c>
      <c r="I144" s="123">
        <v>655.47</v>
      </c>
      <c r="J144" s="218">
        <v>674.61</v>
      </c>
      <c r="K144" s="218">
        <v>2.92</v>
      </c>
      <c r="L144" s="218">
        <v>37257.769999999997</v>
      </c>
      <c r="M144" s="218">
        <v>38345.71</v>
      </c>
    </row>
    <row r="145" spans="1:13" ht="16.5" hidden="1" customHeight="1">
      <c r="A145" s="106" t="s">
        <v>466</v>
      </c>
      <c r="B145" s="218" t="s">
        <v>464</v>
      </c>
      <c r="C145" s="219" t="s">
        <v>355</v>
      </c>
      <c r="D145" s="218" t="s">
        <v>47</v>
      </c>
      <c r="E145" s="218" t="s">
        <v>48</v>
      </c>
      <c r="F145" s="219" t="s">
        <v>43</v>
      </c>
      <c r="G145" s="218">
        <v>92.156999999999996</v>
      </c>
      <c r="H145" s="218">
        <v>655.47</v>
      </c>
      <c r="I145" s="123">
        <v>655.47</v>
      </c>
      <c r="J145" s="218">
        <v>674.61</v>
      </c>
      <c r="K145" s="218">
        <v>2.92</v>
      </c>
      <c r="L145" s="218">
        <v>60406.15</v>
      </c>
      <c r="M145" s="218">
        <v>62170.03</v>
      </c>
    </row>
    <row r="146" spans="1:13" ht="16.5" hidden="1" customHeight="1">
      <c r="A146" s="106" t="s">
        <v>467</v>
      </c>
      <c r="B146" s="218" t="s">
        <v>464</v>
      </c>
      <c r="C146" s="219" t="s">
        <v>355</v>
      </c>
      <c r="D146" s="218" t="s">
        <v>49</v>
      </c>
      <c r="E146" s="218" t="s">
        <v>46</v>
      </c>
      <c r="F146" s="219" t="s">
        <v>43</v>
      </c>
      <c r="G146" s="218">
        <v>16.829999999999998</v>
      </c>
      <c r="H146" s="218">
        <v>627.58000000000004</v>
      </c>
      <c r="I146" s="123">
        <v>627.58000000000004</v>
      </c>
      <c r="J146" s="218">
        <v>645.90499999999997</v>
      </c>
      <c r="K146" s="218">
        <v>2.92</v>
      </c>
      <c r="L146" s="218">
        <v>10562.17</v>
      </c>
      <c r="M146" s="218">
        <v>10870.58</v>
      </c>
    </row>
    <row r="147" spans="1:13" ht="16.5" hidden="1" customHeight="1">
      <c r="A147" s="106" t="s">
        <v>468</v>
      </c>
      <c r="B147" s="218" t="s">
        <v>464</v>
      </c>
      <c r="C147" s="219" t="s">
        <v>355</v>
      </c>
      <c r="D147" s="218" t="s">
        <v>50</v>
      </c>
      <c r="E147" s="218" t="s">
        <v>45</v>
      </c>
      <c r="F147" s="219" t="s">
        <v>43</v>
      </c>
      <c r="G147" s="218">
        <v>42.420900000000003</v>
      </c>
      <c r="H147" s="218">
        <v>588.23</v>
      </c>
      <c r="I147" s="123">
        <v>588.23</v>
      </c>
      <c r="J147" s="218">
        <v>605.40599999999995</v>
      </c>
      <c r="K147" s="218">
        <v>2.92</v>
      </c>
      <c r="L147" s="218">
        <v>24953.25</v>
      </c>
      <c r="M147" s="218">
        <v>25681.87</v>
      </c>
    </row>
    <row r="148" spans="1:13" ht="16.5" hidden="1" customHeight="1">
      <c r="A148" s="106" t="s">
        <v>469</v>
      </c>
      <c r="B148" s="218" t="s">
        <v>464</v>
      </c>
      <c r="C148" s="219" t="s">
        <v>355</v>
      </c>
      <c r="D148" s="218" t="s">
        <v>47</v>
      </c>
      <c r="E148" s="218" t="s">
        <v>51</v>
      </c>
      <c r="F148" s="219" t="s">
        <v>43</v>
      </c>
      <c r="G148" s="218">
        <v>324.23160000000001</v>
      </c>
      <c r="H148" s="218">
        <v>632.12</v>
      </c>
      <c r="I148" s="123">
        <v>632.12</v>
      </c>
      <c r="J148" s="218">
        <v>650.57799999999997</v>
      </c>
      <c r="K148" s="218">
        <v>2.92</v>
      </c>
      <c r="L148" s="218">
        <v>204953.28</v>
      </c>
      <c r="M148" s="218">
        <v>210937.95</v>
      </c>
    </row>
    <row r="149" spans="1:13" ht="16.5" hidden="1" customHeight="1">
      <c r="A149" s="106" t="s">
        <v>470</v>
      </c>
      <c r="B149" s="218" t="s">
        <v>464</v>
      </c>
      <c r="C149" s="219" t="s">
        <v>355</v>
      </c>
      <c r="D149" s="218" t="s">
        <v>47</v>
      </c>
      <c r="E149" s="218" t="s">
        <v>52</v>
      </c>
      <c r="F149" s="219" t="s">
        <v>43</v>
      </c>
      <c r="G149" s="218">
        <v>946.86310000000003</v>
      </c>
      <c r="H149" s="218">
        <v>632.12</v>
      </c>
      <c r="I149" s="123">
        <v>632.12</v>
      </c>
      <c r="J149" s="218">
        <v>650.57799999999997</v>
      </c>
      <c r="K149" s="218">
        <v>2.92</v>
      </c>
      <c r="L149" s="218">
        <v>598531.1</v>
      </c>
      <c r="M149" s="218">
        <v>616008.30000000005</v>
      </c>
    </row>
    <row r="150" spans="1:13" ht="16.5" hidden="1" customHeight="1">
      <c r="A150" s="106" t="s">
        <v>471</v>
      </c>
      <c r="B150" s="218" t="s">
        <v>464</v>
      </c>
      <c r="C150" s="219" t="s">
        <v>355</v>
      </c>
      <c r="D150" s="218" t="s">
        <v>47</v>
      </c>
      <c r="E150" s="218" t="s">
        <v>53</v>
      </c>
      <c r="F150" s="219" t="s">
        <v>43</v>
      </c>
      <c r="G150" s="218">
        <v>70.7303</v>
      </c>
      <c r="H150" s="218">
        <v>599.66999999999996</v>
      </c>
      <c r="I150" s="123">
        <v>599.66999999999996</v>
      </c>
      <c r="J150" s="218">
        <v>617.17999999999995</v>
      </c>
      <c r="K150" s="218">
        <v>2.92</v>
      </c>
      <c r="L150" s="218">
        <v>42414.84</v>
      </c>
      <c r="M150" s="218">
        <v>43653.33</v>
      </c>
    </row>
    <row r="151" spans="1:13" ht="16.5" hidden="1" customHeight="1">
      <c r="A151" s="106" t="s">
        <v>472</v>
      </c>
      <c r="B151" s="218" t="s">
        <v>464</v>
      </c>
      <c r="C151" s="219" t="s">
        <v>355</v>
      </c>
      <c r="D151" s="218" t="s">
        <v>47</v>
      </c>
      <c r="E151" s="218" t="s">
        <v>54</v>
      </c>
      <c r="F151" s="219" t="s">
        <v>43</v>
      </c>
      <c r="G151" s="218">
        <v>133.6857</v>
      </c>
      <c r="H151" s="218">
        <v>599.66999999999996</v>
      </c>
      <c r="I151" s="123">
        <v>599.66999999999996</v>
      </c>
      <c r="J151" s="218">
        <v>617.17999999999995</v>
      </c>
      <c r="K151" s="218">
        <v>2.92</v>
      </c>
      <c r="L151" s="218">
        <v>80167.3</v>
      </c>
      <c r="M151" s="218">
        <v>82508.14</v>
      </c>
    </row>
    <row r="152" spans="1:13" ht="16.5" hidden="1" customHeight="1">
      <c r="A152" s="106" t="s">
        <v>473</v>
      </c>
      <c r="B152" s="218" t="s">
        <v>464</v>
      </c>
      <c r="C152" s="219" t="s">
        <v>355</v>
      </c>
      <c r="D152" s="218" t="s">
        <v>47</v>
      </c>
      <c r="E152" s="218" t="s">
        <v>55</v>
      </c>
      <c r="F152" s="219" t="s">
        <v>43</v>
      </c>
      <c r="G152" s="218">
        <v>4663.2246999999998</v>
      </c>
      <c r="H152" s="218">
        <v>615.54</v>
      </c>
      <c r="I152" s="123">
        <v>615.54</v>
      </c>
      <c r="J152" s="218">
        <v>633.51400000000001</v>
      </c>
      <c r="K152" s="218">
        <v>2.92</v>
      </c>
      <c r="L152" s="218">
        <v>2870401.33</v>
      </c>
      <c r="M152" s="218">
        <v>2954218.13</v>
      </c>
    </row>
    <row r="153" spans="1:13" ht="16.5" hidden="1" customHeight="1">
      <c r="A153" s="106" t="s">
        <v>474</v>
      </c>
      <c r="B153" s="218" t="s">
        <v>464</v>
      </c>
      <c r="C153" s="219" t="s">
        <v>355</v>
      </c>
      <c r="D153" s="218" t="s">
        <v>47</v>
      </c>
      <c r="E153" s="218" t="s">
        <v>56</v>
      </c>
      <c r="F153" s="219" t="s">
        <v>43</v>
      </c>
      <c r="G153" s="218">
        <v>81.599999999999994</v>
      </c>
      <c r="H153" s="218">
        <v>588.23</v>
      </c>
      <c r="I153" s="123">
        <v>588.23</v>
      </c>
      <c r="J153" s="218">
        <v>605.40599999999995</v>
      </c>
      <c r="K153" s="218">
        <v>2.92</v>
      </c>
      <c r="L153" s="218">
        <v>47999.57</v>
      </c>
      <c r="M153" s="218">
        <v>49401.13</v>
      </c>
    </row>
    <row r="154" spans="1:13" ht="16.5" hidden="1" customHeight="1">
      <c r="A154" s="106" t="s">
        <v>475</v>
      </c>
      <c r="B154" s="218" t="s">
        <v>464</v>
      </c>
      <c r="C154" s="219" t="s">
        <v>355</v>
      </c>
      <c r="D154" s="218" t="s">
        <v>57</v>
      </c>
      <c r="E154" s="218" t="s">
        <v>51</v>
      </c>
      <c r="F154" s="219" t="s">
        <v>43</v>
      </c>
      <c r="G154" s="218">
        <v>86.699100000000001</v>
      </c>
      <c r="H154" s="218">
        <v>632.12</v>
      </c>
      <c r="I154" s="123">
        <v>632.12</v>
      </c>
      <c r="J154" s="218">
        <v>650.57799999999997</v>
      </c>
      <c r="K154" s="218">
        <v>2.92</v>
      </c>
      <c r="L154" s="218">
        <v>54804.24</v>
      </c>
      <c r="M154" s="218">
        <v>56404.53</v>
      </c>
    </row>
    <row r="155" spans="1:13" ht="16.5" hidden="1" customHeight="1">
      <c r="A155" s="106" t="s">
        <v>476</v>
      </c>
      <c r="B155" s="218" t="s">
        <v>464</v>
      </c>
      <c r="C155" s="219" t="s">
        <v>355</v>
      </c>
      <c r="D155" s="218" t="s">
        <v>47</v>
      </c>
      <c r="E155" s="218" t="s">
        <v>58</v>
      </c>
      <c r="F155" s="219" t="s">
        <v>43</v>
      </c>
      <c r="G155" s="218">
        <v>169.78309999999999</v>
      </c>
      <c r="H155" s="218">
        <v>615.54</v>
      </c>
      <c r="I155" s="123">
        <v>615.54</v>
      </c>
      <c r="J155" s="218">
        <v>633.51400000000001</v>
      </c>
      <c r="K155" s="218">
        <v>2.92</v>
      </c>
      <c r="L155" s="218">
        <v>104508.29</v>
      </c>
      <c r="M155" s="218">
        <v>107559.97</v>
      </c>
    </row>
    <row r="156" spans="1:13" ht="16.5" hidden="1" customHeight="1">
      <c r="A156" s="106" t="s">
        <v>477</v>
      </c>
      <c r="B156" s="218" t="s">
        <v>464</v>
      </c>
      <c r="C156" s="219" t="s">
        <v>355</v>
      </c>
      <c r="D156" s="218" t="s">
        <v>41</v>
      </c>
      <c r="E156" s="218" t="s">
        <v>42</v>
      </c>
      <c r="F156" s="219" t="s">
        <v>43</v>
      </c>
      <c r="G156" s="218">
        <v>18.349699999999999</v>
      </c>
      <c r="H156" s="218">
        <v>661.14</v>
      </c>
      <c r="I156" s="123">
        <v>661.14</v>
      </c>
      <c r="J156" s="218">
        <v>680.44500000000005</v>
      </c>
      <c r="K156" s="218">
        <v>2.92</v>
      </c>
      <c r="L156" s="218">
        <v>12131.72</v>
      </c>
      <c r="M156" s="218">
        <v>12485.96</v>
      </c>
    </row>
    <row r="157" spans="1:13" ht="16.5" hidden="1" customHeight="1">
      <c r="A157" s="106" t="s">
        <v>478</v>
      </c>
      <c r="B157" s="218" t="s">
        <v>464</v>
      </c>
      <c r="C157" s="219" t="s">
        <v>355</v>
      </c>
      <c r="D157" s="218" t="s">
        <v>47</v>
      </c>
      <c r="E157" s="218" t="s">
        <v>45</v>
      </c>
      <c r="F157" s="219" t="s">
        <v>43</v>
      </c>
      <c r="G157" s="218">
        <v>2355.8807000000002</v>
      </c>
      <c r="H157" s="218">
        <v>655.47</v>
      </c>
      <c r="I157" s="123">
        <v>655.47</v>
      </c>
      <c r="J157" s="218">
        <v>674.61</v>
      </c>
      <c r="K157" s="218">
        <v>2.92</v>
      </c>
      <c r="L157" s="218">
        <v>1544209.12</v>
      </c>
      <c r="M157" s="218">
        <v>1589300.68</v>
      </c>
    </row>
    <row r="158" spans="1:13" ht="16.5" hidden="1" customHeight="1">
      <c r="A158" s="106" t="s">
        <v>479</v>
      </c>
      <c r="B158" s="218" t="s">
        <v>464</v>
      </c>
      <c r="C158" s="219" t="s">
        <v>355</v>
      </c>
      <c r="D158" s="218" t="s">
        <v>49</v>
      </c>
      <c r="E158" s="218" t="s">
        <v>46</v>
      </c>
      <c r="F158" s="219" t="s">
        <v>43</v>
      </c>
      <c r="G158" s="218">
        <v>1.7951999999999999</v>
      </c>
      <c r="H158" s="218">
        <v>632.12</v>
      </c>
      <c r="I158" s="123">
        <v>632.12</v>
      </c>
      <c r="J158" s="218">
        <v>650.57799999999997</v>
      </c>
      <c r="K158" s="218">
        <v>2.92</v>
      </c>
      <c r="L158" s="218">
        <v>1134.78</v>
      </c>
      <c r="M158" s="218">
        <v>1167.92</v>
      </c>
    </row>
    <row r="159" spans="1:13" ht="16.5" hidden="1" customHeight="1">
      <c r="A159" s="106" t="s">
        <v>480</v>
      </c>
      <c r="B159" s="218" t="s">
        <v>481</v>
      </c>
      <c r="C159" s="219" t="s">
        <v>355</v>
      </c>
      <c r="D159" s="218" t="s">
        <v>47</v>
      </c>
      <c r="E159" s="218" t="s">
        <v>56</v>
      </c>
      <c r="F159" s="219" t="s">
        <v>43</v>
      </c>
      <c r="G159" s="218">
        <v>75.446100000000001</v>
      </c>
      <c r="H159" s="218">
        <v>588.23</v>
      </c>
      <c r="I159" s="123">
        <v>588.23</v>
      </c>
      <c r="J159" s="218">
        <v>588.23</v>
      </c>
      <c r="K159" s="218">
        <v>0</v>
      </c>
      <c r="L159" s="218">
        <v>44379.66</v>
      </c>
      <c r="M159" s="218">
        <v>44379.66</v>
      </c>
    </row>
    <row r="160" spans="1:13" ht="16.5" hidden="1" customHeight="1">
      <c r="A160" s="106" t="s">
        <v>482</v>
      </c>
      <c r="B160" s="109" t="s">
        <v>483</v>
      </c>
      <c r="C160" s="110" t="s">
        <v>484</v>
      </c>
      <c r="D160" s="109" t="s">
        <v>61</v>
      </c>
      <c r="E160" s="109" t="s">
        <v>62</v>
      </c>
      <c r="F160" s="110" t="s">
        <v>43</v>
      </c>
      <c r="G160" s="109">
        <v>296.15350000000001</v>
      </c>
      <c r="H160" s="109">
        <v>310</v>
      </c>
      <c r="I160" s="121">
        <v>588.23</v>
      </c>
      <c r="J160" s="109">
        <v>588.23</v>
      </c>
      <c r="K160" s="109">
        <v>0</v>
      </c>
      <c r="L160" s="109">
        <v>174206.37</v>
      </c>
      <c r="M160" s="109">
        <v>174206.37</v>
      </c>
    </row>
    <row r="161" spans="1:13" ht="16.5" hidden="1" customHeight="1">
      <c r="A161" s="106" t="s">
        <v>485</v>
      </c>
      <c r="B161" s="109" t="s">
        <v>486</v>
      </c>
      <c r="C161" s="110" t="s">
        <v>484</v>
      </c>
      <c r="D161" s="109" t="s">
        <v>61</v>
      </c>
      <c r="E161" s="109" t="s">
        <v>53</v>
      </c>
      <c r="F161" s="110" t="s">
        <v>43</v>
      </c>
      <c r="G161" s="109">
        <v>44.883200000000002</v>
      </c>
      <c r="H161" s="109">
        <v>322</v>
      </c>
      <c r="I161" s="121">
        <v>599.66999999999996</v>
      </c>
      <c r="J161" s="109">
        <v>599.66999999999996</v>
      </c>
      <c r="K161" s="109">
        <v>0</v>
      </c>
      <c r="L161" s="109">
        <v>26915.11</v>
      </c>
      <c r="M161" s="109">
        <v>26915.11</v>
      </c>
    </row>
    <row r="162" spans="1:13" ht="16.5" hidden="1" customHeight="1">
      <c r="A162" s="106" t="s">
        <v>487</v>
      </c>
      <c r="B162" s="109" t="s">
        <v>488</v>
      </c>
      <c r="C162" s="110" t="s">
        <v>484</v>
      </c>
      <c r="D162" s="109" t="s">
        <v>61</v>
      </c>
      <c r="E162" s="109" t="s">
        <v>63</v>
      </c>
      <c r="F162" s="110" t="s">
        <v>43</v>
      </c>
      <c r="G162" s="109">
        <v>36.006100000000004</v>
      </c>
      <c r="H162" s="109">
        <v>331</v>
      </c>
      <c r="I162" s="121">
        <v>615.54</v>
      </c>
      <c r="J162" s="109">
        <v>615.54</v>
      </c>
      <c r="K162" s="109">
        <v>0</v>
      </c>
      <c r="L162" s="109">
        <v>22163.19</v>
      </c>
      <c r="M162" s="109">
        <v>22163.19</v>
      </c>
    </row>
    <row r="163" spans="1:13" ht="16.5" hidden="1" customHeight="1">
      <c r="A163" s="106" t="s">
        <v>489</v>
      </c>
      <c r="B163" s="109" t="s">
        <v>490</v>
      </c>
      <c r="C163" s="110" t="s">
        <v>484</v>
      </c>
      <c r="D163" s="109" t="s">
        <v>61</v>
      </c>
      <c r="E163" s="109" t="s">
        <v>51</v>
      </c>
      <c r="F163" s="110" t="s">
        <v>43</v>
      </c>
      <c r="G163" s="109">
        <v>900.28830000000005</v>
      </c>
      <c r="H163" s="109">
        <v>340</v>
      </c>
      <c r="I163" s="121">
        <v>632.12</v>
      </c>
      <c r="J163" s="109">
        <v>632.12</v>
      </c>
      <c r="K163" s="109">
        <v>0</v>
      </c>
      <c r="L163" s="109">
        <v>569090.24</v>
      </c>
      <c r="M163" s="109">
        <v>569090.24</v>
      </c>
    </row>
    <row r="164" spans="1:13" ht="16.5" hidden="1" customHeight="1">
      <c r="A164" s="106" t="s">
        <v>491</v>
      </c>
      <c r="B164" s="109" t="s">
        <v>492</v>
      </c>
      <c r="C164" s="110" t="s">
        <v>484</v>
      </c>
      <c r="D164" s="109" t="s">
        <v>61</v>
      </c>
      <c r="E164" s="109" t="s">
        <v>42</v>
      </c>
      <c r="F164" s="110" t="s">
        <v>43</v>
      </c>
      <c r="G164" s="109">
        <v>578.61720000000003</v>
      </c>
      <c r="H164" s="109">
        <v>353</v>
      </c>
      <c r="I164" s="121">
        <v>661.14</v>
      </c>
      <c r="J164" s="109">
        <v>661.14</v>
      </c>
      <c r="K164" s="109">
        <v>0</v>
      </c>
      <c r="L164" s="109">
        <v>382546.98</v>
      </c>
      <c r="M164" s="109">
        <v>382546.98</v>
      </c>
    </row>
    <row r="165" spans="1:13" ht="16.5" hidden="1" customHeight="1">
      <c r="A165" s="106" t="s">
        <v>493</v>
      </c>
      <c r="B165" s="109" t="s">
        <v>494</v>
      </c>
      <c r="C165" s="110" t="s">
        <v>484</v>
      </c>
      <c r="D165" s="109" t="s">
        <v>57</v>
      </c>
      <c r="E165" s="109" t="s">
        <v>64</v>
      </c>
      <c r="F165" s="110" t="s">
        <v>43</v>
      </c>
      <c r="G165" s="109">
        <v>0.1188</v>
      </c>
      <c r="H165" s="109">
        <v>381</v>
      </c>
      <c r="I165" s="121">
        <v>701.16</v>
      </c>
      <c r="J165" s="109">
        <v>701.16</v>
      </c>
      <c r="K165" s="109">
        <v>0</v>
      </c>
      <c r="L165" s="109">
        <v>83.3</v>
      </c>
      <c r="M165" s="109">
        <v>83.3</v>
      </c>
    </row>
    <row r="166" spans="1:13" ht="16.5" hidden="1" customHeight="1">
      <c r="A166" s="106" t="s">
        <v>495</v>
      </c>
      <c r="B166" s="109" t="s">
        <v>496</v>
      </c>
      <c r="C166" s="110" t="s">
        <v>484</v>
      </c>
      <c r="D166" s="109" t="s">
        <v>57</v>
      </c>
      <c r="E166" s="109" t="s">
        <v>51</v>
      </c>
      <c r="F166" s="110" t="s">
        <v>43</v>
      </c>
      <c r="G166" s="109">
        <v>6.2436999999999996</v>
      </c>
      <c r="H166" s="109">
        <v>353</v>
      </c>
      <c r="I166" s="121">
        <v>632.12</v>
      </c>
      <c r="J166" s="109">
        <v>632.12</v>
      </c>
      <c r="K166" s="109">
        <v>0</v>
      </c>
      <c r="L166" s="109">
        <v>3946.77</v>
      </c>
      <c r="M166" s="109">
        <v>3946.77</v>
      </c>
    </row>
    <row r="167" spans="1:13" ht="16.5" hidden="1" customHeight="1">
      <c r="A167" s="106" t="s">
        <v>497</v>
      </c>
      <c r="B167" s="109" t="s">
        <v>498</v>
      </c>
      <c r="C167" s="110" t="s">
        <v>484</v>
      </c>
      <c r="D167" s="109" t="s">
        <v>41</v>
      </c>
      <c r="E167" s="109" t="s">
        <v>42</v>
      </c>
      <c r="F167" s="110" t="s">
        <v>43</v>
      </c>
      <c r="G167" s="109">
        <v>4.5788000000000002</v>
      </c>
      <c r="H167" s="109">
        <v>371</v>
      </c>
      <c r="I167" s="121">
        <v>661.14</v>
      </c>
      <c r="J167" s="109">
        <v>661.14</v>
      </c>
      <c r="K167" s="109">
        <v>0</v>
      </c>
      <c r="L167" s="109">
        <v>3027.23</v>
      </c>
      <c r="M167" s="109">
        <v>3027.23</v>
      </c>
    </row>
    <row r="168" spans="1:13" ht="16.5" hidden="1" customHeight="1">
      <c r="A168" s="106" t="s">
        <v>499</v>
      </c>
      <c r="B168" s="109" t="s">
        <v>500</v>
      </c>
      <c r="C168" s="110" t="s">
        <v>484</v>
      </c>
      <c r="D168" s="109" t="s">
        <v>65</v>
      </c>
      <c r="E168" s="109" t="s">
        <v>42</v>
      </c>
      <c r="F168" s="110" t="s">
        <v>43</v>
      </c>
      <c r="G168" s="109">
        <v>666.15470000000005</v>
      </c>
      <c r="H168" s="109">
        <v>360</v>
      </c>
      <c r="I168" s="121">
        <v>661.14</v>
      </c>
      <c r="J168" s="109">
        <v>661.14</v>
      </c>
      <c r="K168" s="109">
        <v>0</v>
      </c>
      <c r="L168" s="109">
        <v>440421.52</v>
      </c>
      <c r="M168" s="109">
        <v>440421.52</v>
      </c>
    </row>
    <row r="169" spans="1:13" ht="16.5" hidden="1" customHeight="1">
      <c r="A169" s="106" t="s">
        <v>501</v>
      </c>
      <c r="B169" s="133" t="s">
        <v>502</v>
      </c>
      <c r="C169" s="208" t="s">
        <v>461</v>
      </c>
      <c r="D169" s="133" t="s">
        <v>503</v>
      </c>
      <c r="E169" s="133" t="s">
        <v>504</v>
      </c>
      <c r="F169" s="208" t="s">
        <v>43</v>
      </c>
      <c r="G169" s="133">
        <v>15.3</v>
      </c>
      <c r="H169" s="133">
        <v>424.35</v>
      </c>
      <c r="I169" s="155">
        <v>386.65</v>
      </c>
      <c r="J169" s="133">
        <v>430.3</v>
      </c>
      <c r="K169" s="133" t="s">
        <v>45</v>
      </c>
      <c r="L169" s="133">
        <v>5915.75</v>
      </c>
      <c r="M169" s="133">
        <v>6583.59</v>
      </c>
    </row>
    <row r="170" spans="1:13" ht="16.5" hidden="1" customHeight="1">
      <c r="A170" s="111" t="s">
        <v>505</v>
      </c>
      <c r="B170" s="222" t="s">
        <v>506</v>
      </c>
      <c r="C170" s="223" t="s">
        <v>461</v>
      </c>
      <c r="D170" s="222" t="s">
        <v>66</v>
      </c>
      <c r="E170" s="222" t="s">
        <v>507</v>
      </c>
      <c r="F170" s="223" t="s">
        <v>43</v>
      </c>
      <c r="G170" s="222">
        <v>4.7359999999999998</v>
      </c>
      <c r="H170" s="222">
        <v>169.7</v>
      </c>
      <c r="I170" s="121">
        <v>207.35</v>
      </c>
      <c r="J170" s="222">
        <v>224.82</v>
      </c>
      <c r="K170" s="222" t="s">
        <v>45</v>
      </c>
      <c r="L170" s="222">
        <v>982.01</v>
      </c>
      <c r="M170" s="222">
        <v>1064.75</v>
      </c>
    </row>
    <row r="171" spans="1:13" ht="16.5" hidden="1" customHeight="1">
      <c r="A171" s="111" t="s">
        <v>508</v>
      </c>
      <c r="B171" s="222" t="s">
        <v>506</v>
      </c>
      <c r="C171" s="223" t="s">
        <v>461</v>
      </c>
      <c r="D171" s="222" t="s">
        <v>66</v>
      </c>
      <c r="E171" s="222" t="s">
        <v>507</v>
      </c>
      <c r="F171" s="223" t="s">
        <v>43</v>
      </c>
      <c r="G171" s="222">
        <v>69.263999999999996</v>
      </c>
      <c r="H171" s="222">
        <v>169.7</v>
      </c>
      <c r="I171" s="121">
        <v>202.38</v>
      </c>
      <c r="J171" s="222">
        <v>220.82</v>
      </c>
      <c r="K171" s="222" t="s">
        <v>45</v>
      </c>
      <c r="L171" s="222">
        <v>14017.65</v>
      </c>
      <c r="M171" s="222">
        <v>15294.88</v>
      </c>
    </row>
    <row r="172" spans="1:13" ht="16.5" hidden="1" customHeight="1">
      <c r="A172" s="111" t="s">
        <v>509</v>
      </c>
      <c r="B172" s="222" t="s">
        <v>510</v>
      </c>
      <c r="C172" s="223" t="s">
        <v>461</v>
      </c>
      <c r="D172" s="222" t="s">
        <v>66</v>
      </c>
      <c r="E172" s="222" t="s">
        <v>67</v>
      </c>
      <c r="F172" s="223" t="s">
        <v>43</v>
      </c>
      <c r="G172" s="222">
        <v>353.61279999999999</v>
      </c>
      <c r="H172" s="222">
        <v>212.73</v>
      </c>
      <c r="I172" s="121">
        <v>274.92</v>
      </c>
      <c r="J172" s="222">
        <v>292.02999999999997</v>
      </c>
      <c r="K172" s="222" t="s">
        <v>45</v>
      </c>
      <c r="L172" s="222">
        <v>97215.23</v>
      </c>
      <c r="M172" s="222">
        <v>103265.55</v>
      </c>
    </row>
    <row r="173" spans="1:13" ht="16.5" hidden="1" customHeight="1">
      <c r="A173" s="111" t="s">
        <v>511</v>
      </c>
      <c r="B173" s="222" t="s">
        <v>510</v>
      </c>
      <c r="C173" s="223" t="s">
        <v>461</v>
      </c>
      <c r="D173" s="222" t="s">
        <v>66</v>
      </c>
      <c r="E173" s="222" t="s">
        <v>67</v>
      </c>
      <c r="F173" s="223" t="s">
        <v>43</v>
      </c>
      <c r="G173" s="222">
        <v>109.8991</v>
      </c>
      <c r="H173" s="222">
        <v>212.73</v>
      </c>
      <c r="I173" s="121">
        <v>284.33</v>
      </c>
      <c r="J173" s="222">
        <v>299.61</v>
      </c>
      <c r="K173" s="222" t="s">
        <v>45</v>
      </c>
      <c r="L173" s="222">
        <v>31247.61</v>
      </c>
      <c r="M173" s="222">
        <v>32926.870000000003</v>
      </c>
    </row>
    <row r="174" spans="1:13" ht="16.5" hidden="1" customHeight="1">
      <c r="A174" s="111" t="s">
        <v>512</v>
      </c>
      <c r="B174" s="222" t="s">
        <v>513</v>
      </c>
      <c r="C174" s="223" t="s">
        <v>73</v>
      </c>
      <c r="D174" s="222" t="s">
        <v>514</v>
      </c>
      <c r="E174" s="222" t="s">
        <v>515</v>
      </c>
      <c r="F174" s="223" t="s">
        <v>516</v>
      </c>
      <c r="G174" s="222">
        <v>7.0095000000000001</v>
      </c>
      <c r="H174" s="222">
        <v>1039.8</v>
      </c>
      <c r="I174" s="121">
        <v>1073.7</v>
      </c>
      <c r="J174" s="222">
        <v>1133.75</v>
      </c>
      <c r="K174" s="222" t="s">
        <v>45</v>
      </c>
      <c r="L174" s="222">
        <v>7526.1</v>
      </c>
      <c r="M174" s="222">
        <v>7947.02</v>
      </c>
    </row>
    <row r="175" spans="1:13" ht="16.5" hidden="1" customHeight="1">
      <c r="A175" s="111" t="s">
        <v>517</v>
      </c>
      <c r="B175" s="222" t="s">
        <v>513</v>
      </c>
      <c r="C175" s="223" t="s">
        <v>73</v>
      </c>
      <c r="D175" s="222" t="s">
        <v>514</v>
      </c>
      <c r="E175" s="222" t="s">
        <v>515</v>
      </c>
      <c r="F175" s="223" t="s">
        <v>516</v>
      </c>
      <c r="G175" s="222">
        <v>7.3884999999999996</v>
      </c>
      <c r="H175" s="222">
        <v>1039.8</v>
      </c>
      <c r="I175" s="155">
        <v>1022.28</v>
      </c>
      <c r="J175" s="222">
        <v>1073.7</v>
      </c>
      <c r="K175" s="222" t="s">
        <v>45</v>
      </c>
      <c r="L175" s="222">
        <v>7553.12</v>
      </c>
      <c r="M175" s="222">
        <v>7933.03</v>
      </c>
    </row>
    <row r="176" spans="1:13" ht="16.5" hidden="1" customHeight="1">
      <c r="A176" s="111" t="s">
        <v>518</v>
      </c>
      <c r="B176" s="222" t="s">
        <v>519</v>
      </c>
      <c r="C176" s="223" t="s">
        <v>73</v>
      </c>
      <c r="D176" s="222" t="s">
        <v>520</v>
      </c>
      <c r="E176" s="222" t="s">
        <v>521</v>
      </c>
      <c r="F176" s="223" t="s">
        <v>516</v>
      </c>
      <c r="G176" s="222">
        <v>6.1021000000000001</v>
      </c>
      <c r="H176" s="222">
        <v>1439.74</v>
      </c>
      <c r="I176" s="121">
        <v>1477.54</v>
      </c>
      <c r="J176" s="222">
        <v>1544.51</v>
      </c>
      <c r="K176" s="222" t="s">
        <v>45</v>
      </c>
      <c r="L176" s="222">
        <v>9016.1</v>
      </c>
      <c r="M176" s="222">
        <v>9424.75</v>
      </c>
    </row>
    <row r="177" spans="1:13" ht="16.5" hidden="1" customHeight="1">
      <c r="A177" s="111" t="s">
        <v>522</v>
      </c>
      <c r="B177" s="222" t="s">
        <v>519</v>
      </c>
      <c r="C177" s="223" t="s">
        <v>73</v>
      </c>
      <c r="D177" s="222" t="s">
        <v>520</v>
      </c>
      <c r="E177" s="222" t="s">
        <v>521</v>
      </c>
      <c r="F177" s="223" t="s">
        <v>516</v>
      </c>
      <c r="G177" s="222">
        <v>27.877700000000001</v>
      </c>
      <c r="H177" s="222">
        <v>1439.74</v>
      </c>
      <c r="I177" s="155">
        <v>1420.21</v>
      </c>
      <c r="J177" s="222">
        <v>1477.54</v>
      </c>
      <c r="K177" s="222" t="s">
        <v>45</v>
      </c>
      <c r="L177" s="222">
        <v>39592.19</v>
      </c>
      <c r="M177" s="222">
        <v>41190.42</v>
      </c>
    </row>
    <row r="178" spans="1:13" ht="16.5" hidden="1" customHeight="1">
      <c r="A178" s="106" t="s">
        <v>523</v>
      </c>
      <c r="B178" s="133" t="s">
        <v>524</v>
      </c>
      <c r="C178" s="208" t="s">
        <v>73</v>
      </c>
      <c r="D178" s="133" t="s">
        <v>525</v>
      </c>
      <c r="E178" s="133" t="s">
        <v>526</v>
      </c>
      <c r="F178" s="208" t="s">
        <v>516</v>
      </c>
      <c r="G178" s="133">
        <v>249.9469</v>
      </c>
      <c r="H178" s="133">
        <v>29.17</v>
      </c>
      <c r="I178" s="155">
        <v>26.68</v>
      </c>
      <c r="J178" s="133">
        <v>28.43</v>
      </c>
      <c r="K178" s="133" t="s">
        <v>45</v>
      </c>
      <c r="L178" s="133">
        <v>6668.58</v>
      </c>
      <c r="M178" s="133">
        <v>7105.99</v>
      </c>
    </row>
    <row r="179" spans="1:13" ht="16.5" hidden="1" customHeight="1">
      <c r="A179" s="106" t="s">
        <v>527</v>
      </c>
      <c r="B179" s="133" t="s">
        <v>528</v>
      </c>
      <c r="C179" s="208" t="s">
        <v>73</v>
      </c>
      <c r="D179" s="133" t="s">
        <v>529</v>
      </c>
      <c r="E179" s="133" t="s">
        <v>530</v>
      </c>
      <c r="F179" s="208" t="s">
        <v>516</v>
      </c>
      <c r="G179" s="133">
        <v>6.4999999999999997E-3</v>
      </c>
      <c r="H179" s="133">
        <v>1859.52</v>
      </c>
      <c r="I179" s="121">
        <v>1888.63</v>
      </c>
      <c r="J179" s="133">
        <v>1940.21</v>
      </c>
      <c r="K179" s="133" t="s">
        <v>45</v>
      </c>
      <c r="L179" s="133">
        <v>12.28</v>
      </c>
      <c r="M179" s="133">
        <v>12.61</v>
      </c>
    </row>
    <row r="180" spans="1:13" ht="16.5" hidden="1" customHeight="1">
      <c r="A180" s="111" t="s">
        <v>531</v>
      </c>
      <c r="B180" s="222" t="s">
        <v>532</v>
      </c>
      <c r="C180" s="223" t="s">
        <v>73</v>
      </c>
      <c r="D180" s="222" t="s">
        <v>533</v>
      </c>
      <c r="E180" s="222" t="s">
        <v>534</v>
      </c>
      <c r="F180" s="223" t="s">
        <v>516</v>
      </c>
      <c r="G180" s="222">
        <v>14.8857</v>
      </c>
      <c r="H180" s="222">
        <v>1216.6199999999999</v>
      </c>
      <c r="I180" s="121">
        <v>1248.3800000000001</v>
      </c>
      <c r="J180" s="222">
        <v>1304.6500000000001</v>
      </c>
      <c r="K180" s="222" t="s">
        <v>45</v>
      </c>
      <c r="L180" s="222">
        <v>18583.009999999998</v>
      </c>
      <c r="M180" s="222">
        <v>19420.63</v>
      </c>
    </row>
    <row r="181" spans="1:13" ht="16.5" hidden="1" customHeight="1">
      <c r="A181" s="111" t="s">
        <v>535</v>
      </c>
      <c r="B181" s="222" t="s">
        <v>532</v>
      </c>
      <c r="C181" s="223" t="s">
        <v>73</v>
      </c>
      <c r="D181" s="222" t="s">
        <v>533</v>
      </c>
      <c r="E181" s="222" t="s">
        <v>534</v>
      </c>
      <c r="F181" s="223" t="s">
        <v>516</v>
      </c>
      <c r="G181" s="222">
        <v>125.8514</v>
      </c>
      <c r="H181" s="222">
        <v>1216.6199999999999</v>
      </c>
      <c r="I181" s="155">
        <v>1200.22</v>
      </c>
      <c r="J181" s="222">
        <v>1248.3800000000001</v>
      </c>
      <c r="K181" s="222" t="s">
        <v>45</v>
      </c>
      <c r="L181" s="222">
        <v>151049.37</v>
      </c>
      <c r="M181" s="222">
        <v>157110.37</v>
      </c>
    </row>
    <row r="182" spans="1:13" ht="16.5" hidden="1" customHeight="1">
      <c r="A182" s="106" t="s">
        <v>536</v>
      </c>
      <c r="B182" s="133" t="s">
        <v>537</v>
      </c>
      <c r="C182" s="208" t="s">
        <v>73</v>
      </c>
      <c r="D182" s="133" t="s">
        <v>538</v>
      </c>
      <c r="E182" s="133" t="s">
        <v>539</v>
      </c>
      <c r="F182" s="208" t="s">
        <v>516</v>
      </c>
      <c r="G182" s="133">
        <v>1.8286</v>
      </c>
      <c r="H182" s="133">
        <v>715.97</v>
      </c>
      <c r="I182" s="121">
        <v>747.77</v>
      </c>
      <c r="J182" s="133">
        <v>804.11</v>
      </c>
      <c r="K182" s="133" t="s">
        <v>45</v>
      </c>
      <c r="L182" s="133">
        <v>1367.37</v>
      </c>
      <c r="M182" s="133">
        <v>1470.4</v>
      </c>
    </row>
    <row r="183" spans="1:13" ht="16.5" hidden="1" customHeight="1">
      <c r="A183" s="106" t="s">
        <v>540</v>
      </c>
      <c r="B183" s="133" t="s">
        <v>541</v>
      </c>
      <c r="C183" s="208" t="s">
        <v>73</v>
      </c>
      <c r="D183" s="133" t="s">
        <v>542</v>
      </c>
      <c r="E183" s="133" t="s">
        <v>543</v>
      </c>
      <c r="F183" s="208" t="s">
        <v>516</v>
      </c>
      <c r="G183" s="133">
        <v>9.2128999999999994</v>
      </c>
      <c r="H183" s="133">
        <v>319.14</v>
      </c>
      <c r="I183" s="155">
        <v>311.45999999999998</v>
      </c>
      <c r="J183" s="133">
        <v>316.83999999999997</v>
      </c>
      <c r="K183" s="133" t="s">
        <v>45</v>
      </c>
      <c r="L183" s="133">
        <v>2869.45</v>
      </c>
      <c r="M183" s="133">
        <v>2919.02</v>
      </c>
    </row>
    <row r="184" spans="1:13" ht="16.5" hidden="1" customHeight="1">
      <c r="A184" s="111" t="s">
        <v>544</v>
      </c>
      <c r="B184" s="222" t="s">
        <v>545</v>
      </c>
      <c r="C184" s="223" t="s">
        <v>73</v>
      </c>
      <c r="D184" s="222" t="s">
        <v>546</v>
      </c>
      <c r="E184" s="222" t="s">
        <v>547</v>
      </c>
      <c r="F184" s="223" t="s">
        <v>516</v>
      </c>
      <c r="G184" s="222">
        <v>393.10469999999998</v>
      </c>
      <c r="H184" s="222">
        <v>10.49</v>
      </c>
      <c r="I184" s="155">
        <v>9.89</v>
      </c>
      <c r="J184" s="222">
        <v>10.31</v>
      </c>
      <c r="K184" s="222" t="s">
        <v>45</v>
      </c>
      <c r="L184" s="222">
        <v>3887.81</v>
      </c>
      <c r="M184" s="222">
        <v>4052.91</v>
      </c>
    </row>
    <row r="185" spans="1:13" ht="16.5" hidden="1" customHeight="1">
      <c r="A185" s="111" t="s">
        <v>548</v>
      </c>
      <c r="B185" s="222" t="s">
        <v>545</v>
      </c>
      <c r="C185" s="223" t="s">
        <v>73</v>
      </c>
      <c r="D185" s="222" t="s">
        <v>546</v>
      </c>
      <c r="E185" s="222" t="s">
        <v>547</v>
      </c>
      <c r="F185" s="223" t="s">
        <v>516</v>
      </c>
      <c r="G185" s="222">
        <v>1.3287</v>
      </c>
      <c r="H185" s="222">
        <v>10.49</v>
      </c>
      <c r="I185" s="155">
        <v>9.89</v>
      </c>
      <c r="J185" s="222">
        <v>10.31</v>
      </c>
      <c r="K185" s="222" t="s">
        <v>45</v>
      </c>
      <c r="L185" s="222">
        <v>13.14</v>
      </c>
      <c r="M185" s="222">
        <v>13.7</v>
      </c>
    </row>
    <row r="186" spans="1:13" ht="16.5" hidden="1" customHeight="1">
      <c r="A186" s="111" t="s">
        <v>549</v>
      </c>
      <c r="B186" s="222" t="s">
        <v>550</v>
      </c>
      <c r="C186" s="223" t="s">
        <v>73</v>
      </c>
      <c r="D186" s="222" t="s">
        <v>546</v>
      </c>
      <c r="E186" s="222" t="s">
        <v>551</v>
      </c>
      <c r="F186" s="223" t="s">
        <v>516</v>
      </c>
      <c r="G186" s="222">
        <v>683.03729999999996</v>
      </c>
      <c r="H186" s="222">
        <v>11.72</v>
      </c>
      <c r="I186" s="155">
        <v>11.12</v>
      </c>
      <c r="J186" s="222">
        <v>11.54</v>
      </c>
      <c r="K186" s="222" t="s">
        <v>45</v>
      </c>
      <c r="L186" s="222">
        <v>7595.37</v>
      </c>
      <c r="M186" s="222">
        <v>7882.25</v>
      </c>
    </row>
    <row r="187" spans="1:13" ht="16.5" hidden="1" customHeight="1">
      <c r="A187" s="111" t="s">
        <v>552</v>
      </c>
      <c r="B187" s="222" t="s">
        <v>550</v>
      </c>
      <c r="C187" s="223" t="s">
        <v>73</v>
      </c>
      <c r="D187" s="222" t="s">
        <v>546</v>
      </c>
      <c r="E187" s="222" t="s">
        <v>551</v>
      </c>
      <c r="F187" s="223" t="s">
        <v>516</v>
      </c>
      <c r="G187" s="222">
        <v>1.7250000000000001</v>
      </c>
      <c r="H187" s="222">
        <v>11.72</v>
      </c>
      <c r="I187" s="155">
        <v>11.12</v>
      </c>
      <c r="J187" s="222">
        <v>11.44</v>
      </c>
      <c r="K187" s="222" t="s">
        <v>45</v>
      </c>
      <c r="L187" s="222">
        <v>19.18</v>
      </c>
      <c r="M187" s="222">
        <v>19.73</v>
      </c>
    </row>
    <row r="188" spans="1:13" ht="16.5" hidden="1" customHeight="1">
      <c r="A188" s="111" t="s">
        <v>553</v>
      </c>
      <c r="B188" s="222" t="s">
        <v>554</v>
      </c>
      <c r="C188" s="223" t="s">
        <v>73</v>
      </c>
      <c r="D188" s="222" t="s">
        <v>555</v>
      </c>
      <c r="E188" s="222" t="s">
        <v>556</v>
      </c>
      <c r="F188" s="223" t="s">
        <v>516</v>
      </c>
      <c r="G188" s="222">
        <v>7.5899999999999995E-2</v>
      </c>
      <c r="H188" s="222">
        <v>2418.5300000000002</v>
      </c>
      <c r="I188" s="155">
        <v>1911.44</v>
      </c>
      <c r="J188" s="222">
        <v>1914.64</v>
      </c>
      <c r="K188" s="222" t="s">
        <v>45</v>
      </c>
      <c r="L188" s="222">
        <v>145.08000000000001</v>
      </c>
      <c r="M188" s="222">
        <v>145.32</v>
      </c>
    </row>
    <row r="189" spans="1:13" ht="16.5" hidden="1" customHeight="1">
      <c r="A189" s="111" t="s">
        <v>557</v>
      </c>
      <c r="B189" s="222" t="s">
        <v>554</v>
      </c>
      <c r="C189" s="223" t="s">
        <v>73</v>
      </c>
      <c r="D189" s="222" t="s">
        <v>555</v>
      </c>
      <c r="E189" s="222" t="s">
        <v>556</v>
      </c>
      <c r="F189" s="223" t="s">
        <v>516</v>
      </c>
      <c r="G189" s="222">
        <v>34.266599999999997</v>
      </c>
      <c r="H189" s="222">
        <v>2418.5300000000002</v>
      </c>
      <c r="I189" s="121">
        <v>2474.98</v>
      </c>
      <c r="J189" s="222">
        <v>2574.9899999999998</v>
      </c>
      <c r="K189" s="222" t="s">
        <v>45</v>
      </c>
      <c r="L189" s="222">
        <v>84809.15</v>
      </c>
      <c r="M189" s="222">
        <v>88236.15</v>
      </c>
    </row>
    <row r="190" spans="1:13" ht="16.5" hidden="1" customHeight="1">
      <c r="A190" s="111" t="s">
        <v>558</v>
      </c>
      <c r="B190" s="222" t="s">
        <v>554</v>
      </c>
      <c r="C190" s="223" t="s">
        <v>73</v>
      </c>
      <c r="D190" s="222" t="s">
        <v>555</v>
      </c>
      <c r="E190" s="222" t="s">
        <v>556</v>
      </c>
      <c r="F190" s="223" t="s">
        <v>516</v>
      </c>
      <c r="G190" s="222">
        <v>12.059200000000001</v>
      </c>
      <c r="H190" s="222">
        <v>2418.5300000000002</v>
      </c>
      <c r="I190" s="155">
        <v>2389.37</v>
      </c>
      <c r="J190" s="222">
        <v>2474.98</v>
      </c>
      <c r="K190" s="222" t="s">
        <v>45</v>
      </c>
      <c r="L190" s="222">
        <v>28813.89</v>
      </c>
      <c r="M190" s="222">
        <v>29846.28</v>
      </c>
    </row>
    <row r="191" spans="1:13" ht="16.5" hidden="1" customHeight="1">
      <c r="A191" s="106" t="s">
        <v>559</v>
      </c>
      <c r="B191" s="133" t="s">
        <v>560</v>
      </c>
      <c r="C191" s="208" t="s">
        <v>73</v>
      </c>
      <c r="D191" s="133" t="s">
        <v>561</v>
      </c>
      <c r="E191" s="133" t="s">
        <v>562</v>
      </c>
      <c r="F191" s="208" t="s">
        <v>516</v>
      </c>
      <c r="G191" s="133">
        <v>6.0373000000000001</v>
      </c>
      <c r="H191" s="133">
        <v>253.21</v>
      </c>
      <c r="I191" s="155">
        <v>251.92</v>
      </c>
      <c r="J191" s="133">
        <v>252.82</v>
      </c>
      <c r="K191" s="133" t="s">
        <v>45</v>
      </c>
      <c r="L191" s="133">
        <v>1520.92</v>
      </c>
      <c r="M191" s="133">
        <v>1526.35</v>
      </c>
    </row>
    <row r="192" spans="1:13" ht="16.5" hidden="1" customHeight="1">
      <c r="A192" s="106" t="s">
        <v>563</v>
      </c>
      <c r="B192" s="133" t="s">
        <v>564</v>
      </c>
      <c r="C192" s="208" t="s">
        <v>73</v>
      </c>
      <c r="D192" s="133" t="s">
        <v>561</v>
      </c>
      <c r="E192" s="133" t="s">
        <v>565</v>
      </c>
      <c r="F192" s="208" t="s">
        <v>516</v>
      </c>
      <c r="G192" s="133">
        <v>3.6414</v>
      </c>
      <c r="H192" s="133">
        <v>260.41000000000003</v>
      </c>
      <c r="I192" s="155">
        <v>258.14</v>
      </c>
      <c r="J192" s="133">
        <v>259.73</v>
      </c>
      <c r="K192" s="133" t="s">
        <v>45</v>
      </c>
      <c r="L192" s="133">
        <v>939.99</v>
      </c>
      <c r="M192" s="133">
        <v>945.78</v>
      </c>
    </row>
    <row r="193" spans="1:13" ht="16.5" hidden="1" customHeight="1">
      <c r="A193" s="106" t="s">
        <v>566</v>
      </c>
      <c r="B193" s="133" t="s">
        <v>567</v>
      </c>
      <c r="C193" s="208" t="s">
        <v>73</v>
      </c>
      <c r="D193" s="133" t="s">
        <v>568</v>
      </c>
      <c r="E193" s="133" t="s">
        <v>569</v>
      </c>
      <c r="F193" s="208" t="s">
        <v>516</v>
      </c>
      <c r="G193" s="133">
        <v>17.901199999999999</v>
      </c>
      <c r="H193" s="133">
        <v>284.31</v>
      </c>
      <c r="I193" s="155">
        <v>280.66000000000003</v>
      </c>
      <c r="J193" s="133">
        <v>283.22000000000003</v>
      </c>
      <c r="K193" s="133" t="s">
        <v>45</v>
      </c>
      <c r="L193" s="133">
        <v>5024.1499999999996</v>
      </c>
      <c r="M193" s="133">
        <v>5069.9799999999996</v>
      </c>
    </row>
    <row r="194" spans="1:13" ht="16.5" hidden="1" customHeight="1">
      <c r="A194" s="106" t="s">
        <v>570</v>
      </c>
      <c r="B194" s="133" t="s">
        <v>571</v>
      </c>
      <c r="C194" s="208" t="s">
        <v>73</v>
      </c>
      <c r="D194" s="133" t="s">
        <v>572</v>
      </c>
      <c r="E194" s="133" t="s">
        <v>573</v>
      </c>
      <c r="F194" s="208" t="s">
        <v>516</v>
      </c>
      <c r="G194" s="133">
        <v>112.25790000000001</v>
      </c>
      <c r="H194" s="133">
        <v>54.68</v>
      </c>
      <c r="I194" s="155">
        <v>52.76</v>
      </c>
      <c r="J194" s="133">
        <v>54.1</v>
      </c>
      <c r="K194" s="133" t="s">
        <v>45</v>
      </c>
      <c r="L194" s="133">
        <v>5922.73</v>
      </c>
      <c r="M194" s="133">
        <v>6073.15</v>
      </c>
    </row>
    <row r="195" spans="1:13" ht="16.5" hidden="1" customHeight="1">
      <c r="A195" s="106" t="s">
        <v>574</v>
      </c>
      <c r="B195" s="133" t="s">
        <v>575</v>
      </c>
      <c r="C195" s="208" t="s">
        <v>73</v>
      </c>
      <c r="D195" s="133" t="s">
        <v>576</v>
      </c>
      <c r="E195" s="133" t="s">
        <v>573</v>
      </c>
      <c r="F195" s="208" t="s">
        <v>516</v>
      </c>
      <c r="G195" s="133">
        <v>106.4348</v>
      </c>
      <c r="H195" s="133">
        <v>48.31</v>
      </c>
      <c r="I195" s="155">
        <v>43.49</v>
      </c>
      <c r="J195" s="133">
        <v>46.86</v>
      </c>
      <c r="K195" s="133" t="s">
        <v>45</v>
      </c>
      <c r="L195" s="133">
        <v>4628.8500000000004</v>
      </c>
      <c r="M195" s="133">
        <v>4987.53</v>
      </c>
    </row>
    <row r="196" spans="1:13" ht="16.5" hidden="1" customHeight="1">
      <c r="A196" s="106" t="s">
        <v>577</v>
      </c>
      <c r="B196" s="133" t="s">
        <v>578</v>
      </c>
      <c r="C196" s="208" t="s">
        <v>73</v>
      </c>
      <c r="D196" s="133" t="s">
        <v>579</v>
      </c>
      <c r="E196" s="133" t="s">
        <v>573</v>
      </c>
      <c r="F196" s="208" t="s">
        <v>516</v>
      </c>
      <c r="G196" s="133">
        <v>361.0926</v>
      </c>
      <c r="H196" s="133">
        <v>30.06</v>
      </c>
      <c r="I196" s="155">
        <v>28.14</v>
      </c>
      <c r="J196" s="133">
        <v>29.48</v>
      </c>
      <c r="K196" s="133" t="s">
        <v>45</v>
      </c>
      <c r="L196" s="133">
        <v>10161.15</v>
      </c>
      <c r="M196" s="133">
        <v>10645.01</v>
      </c>
    </row>
    <row r="197" spans="1:13" ht="16.5" hidden="1" customHeight="1">
      <c r="A197" s="106" t="s">
        <v>580</v>
      </c>
      <c r="B197" s="133" t="s">
        <v>581</v>
      </c>
      <c r="C197" s="208" t="s">
        <v>73</v>
      </c>
      <c r="D197" s="133" t="s">
        <v>582</v>
      </c>
      <c r="E197" s="133" t="s">
        <v>583</v>
      </c>
      <c r="F197" s="208" t="s">
        <v>516</v>
      </c>
      <c r="G197" s="133">
        <v>83.915999999999997</v>
      </c>
      <c r="H197" s="133">
        <v>41.05</v>
      </c>
      <c r="I197" s="155">
        <v>35.42</v>
      </c>
      <c r="J197" s="133">
        <v>39.36</v>
      </c>
      <c r="K197" s="133" t="s">
        <v>45</v>
      </c>
      <c r="L197" s="133">
        <v>2972.3</v>
      </c>
      <c r="M197" s="133">
        <v>3302.93</v>
      </c>
    </row>
    <row r="198" spans="1:13" ht="16.5" hidden="1" customHeight="1">
      <c r="A198" s="106" t="s">
        <v>584</v>
      </c>
      <c r="B198" s="133" t="s">
        <v>585</v>
      </c>
      <c r="C198" s="208" t="s">
        <v>73</v>
      </c>
      <c r="D198" s="133" t="s">
        <v>586</v>
      </c>
      <c r="E198" s="133" t="s">
        <v>587</v>
      </c>
      <c r="F198" s="208" t="s">
        <v>516</v>
      </c>
      <c r="G198" s="133">
        <v>0.24529999999999999</v>
      </c>
      <c r="H198" s="133">
        <v>195.44</v>
      </c>
      <c r="I198" s="155">
        <v>186.84</v>
      </c>
      <c r="J198" s="133">
        <v>192.86</v>
      </c>
      <c r="K198" s="133" t="s">
        <v>45</v>
      </c>
      <c r="L198" s="133">
        <v>45.83</v>
      </c>
      <c r="M198" s="133">
        <v>47.31</v>
      </c>
    </row>
    <row r="199" spans="1:13" ht="16.5" hidden="1" customHeight="1">
      <c r="A199" s="106" t="s">
        <v>588</v>
      </c>
      <c r="B199" s="133" t="s">
        <v>589</v>
      </c>
      <c r="C199" s="208" t="s">
        <v>73</v>
      </c>
      <c r="D199" s="133" t="s">
        <v>590</v>
      </c>
      <c r="E199" s="133" t="s">
        <v>591</v>
      </c>
      <c r="F199" s="208" t="s">
        <v>516</v>
      </c>
      <c r="G199" s="133">
        <v>198.375</v>
      </c>
      <c r="H199" s="133">
        <v>53.21</v>
      </c>
      <c r="I199" s="155">
        <v>51.51</v>
      </c>
      <c r="J199" s="133">
        <v>52.7</v>
      </c>
      <c r="K199" s="133" t="s">
        <v>45</v>
      </c>
      <c r="L199" s="133">
        <v>10218.299999999999</v>
      </c>
      <c r="M199" s="133">
        <v>10454.36</v>
      </c>
    </row>
    <row r="200" spans="1:13" ht="16.5" hidden="1" customHeight="1">
      <c r="A200" s="111" t="s">
        <v>592</v>
      </c>
      <c r="B200" s="222" t="s">
        <v>593</v>
      </c>
      <c r="C200" s="223" t="s">
        <v>73</v>
      </c>
      <c r="D200" s="222" t="s">
        <v>594</v>
      </c>
      <c r="E200" s="222" t="s">
        <v>595</v>
      </c>
      <c r="F200" s="223" t="s">
        <v>516</v>
      </c>
      <c r="G200" s="222">
        <v>211.0487</v>
      </c>
      <c r="H200" s="222">
        <v>64.83</v>
      </c>
      <c r="I200" s="155">
        <v>55.79</v>
      </c>
      <c r="J200" s="222">
        <v>62.12</v>
      </c>
      <c r="K200" s="222" t="s">
        <v>45</v>
      </c>
      <c r="L200" s="222">
        <v>11774.41</v>
      </c>
      <c r="M200" s="222">
        <v>13110.35</v>
      </c>
    </row>
    <row r="201" spans="1:13" ht="16.5" hidden="1" customHeight="1">
      <c r="A201" s="111" t="s">
        <v>596</v>
      </c>
      <c r="B201" s="222" t="s">
        <v>593</v>
      </c>
      <c r="C201" s="223" t="s">
        <v>73</v>
      </c>
      <c r="D201" s="222" t="s">
        <v>594</v>
      </c>
      <c r="E201" s="222" t="s">
        <v>595</v>
      </c>
      <c r="F201" s="223" t="s">
        <v>516</v>
      </c>
      <c r="G201" s="222">
        <v>0.68289999999999995</v>
      </c>
      <c r="H201" s="222">
        <v>64.83</v>
      </c>
      <c r="I201" s="155">
        <v>55.79</v>
      </c>
      <c r="J201" s="222">
        <v>62.12</v>
      </c>
      <c r="K201" s="222" t="s">
        <v>45</v>
      </c>
      <c r="L201" s="222">
        <v>38.1</v>
      </c>
      <c r="M201" s="222">
        <v>42.42</v>
      </c>
    </row>
    <row r="202" spans="1:13" ht="16.5" hidden="1" customHeight="1">
      <c r="A202" s="106" t="s">
        <v>597</v>
      </c>
      <c r="B202" s="133" t="s">
        <v>598</v>
      </c>
      <c r="C202" s="208" t="s">
        <v>73</v>
      </c>
      <c r="D202" s="133" t="s">
        <v>594</v>
      </c>
      <c r="E202" s="133" t="s">
        <v>599</v>
      </c>
      <c r="F202" s="208" t="s">
        <v>516</v>
      </c>
      <c r="G202" s="133">
        <v>1.5609</v>
      </c>
      <c r="H202" s="133">
        <v>94.7</v>
      </c>
      <c r="I202" s="155">
        <v>80.22</v>
      </c>
      <c r="J202" s="133">
        <v>90.35</v>
      </c>
      <c r="K202" s="133" t="s">
        <v>45</v>
      </c>
      <c r="L202" s="133">
        <v>125.22</v>
      </c>
      <c r="M202" s="133">
        <v>141.03</v>
      </c>
    </row>
    <row r="203" spans="1:13" ht="16.5" hidden="1" customHeight="1">
      <c r="A203" s="106" t="s">
        <v>600</v>
      </c>
      <c r="B203" s="133" t="s">
        <v>601</v>
      </c>
      <c r="C203" s="208" t="s">
        <v>73</v>
      </c>
      <c r="D203" s="133" t="s">
        <v>602</v>
      </c>
      <c r="E203" s="133" t="s">
        <v>603</v>
      </c>
      <c r="F203" s="208" t="s">
        <v>516</v>
      </c>
      <c r="G203" s="133">
        <v>38.4375</v>
      </c>
      <c r="H203" s="133">
        <v>121.68</v>
      </c>
      <c r="I203" s="155">
        <v>103.38</v>
      </c>
      <c r="J203" s="133">
        <v>116.19</v>
      </c>
      <c r="K203" s="133" t="s">
        <v>45</v>
      </c>
      <c r="L203" s="133">
        <v>3973.67</v>
      </c>
      <c r="M203" s="133">
        <v>4466.05</v>
      </c>
    </row>
    <row r="204" spans="1:13" ht="16.5" hidden="1" customHeight="1">
      <c r="A204" s="106" t="s">
        <v>604</v>
      </c>
      <c r="B204" s="133" t="s">
        <v>605</v>
      </c>
      <c r="C204" s="208" t="s">
        <v>73</v>
      </c>
      <c r="D204" s="133" t="s">
        <v>606</v>
      </c>
      <c r="E204" s="133" t="s">
        <v>607</v>
      </c>
      <c r="F204" s="208" t="s">
        <v>516</v>
      </c>
      <c r="G204" s="133">
        <v>1.47E-2</v>
      </c>
      <c r="H204" s="133">
        <v>120.86</v>
      </c>
      <c r="I204" s="155">
        <v>116.88</v>
      </c>
      <c r="J204" s="133">
        <v>119.66</v>
      </c>
      <c r="K204" s="133" t="s">
        <v>45</v>
      </c>
      <c r="L204" s="133">
        <v>1.72</v>
      </c>
      <c r="M204" s="133">
        <v>1.76</v>
      </c>
    </row>
    <row r="205" spans="1:13" ht="16.5" hidden="1" customHeight="1">
      <c r="A205" s="106" t="s">
        <v>608</v>
      </c>
      <c r="B205" s="133" t="s">
        <v>609</v>
      </c>
      <c r="C205" s="208" t="s">
        <v>73</v>
      </c>
      <c r="D205" s="133" t="s">
        <v>610</v>
      </c>
      <c r="E205" s="133" t="s">
        <v>611</v>
      </c>
      <c r="F205" s="208" t="s">
        <v>516</v>
      </c>
      <c r="G205" s="133">
        <v>58.463999999999999</v>
      </c>
      <c r="H205" s="133">
        <v>199.44</v>
      </c>
      <c r="I205" s="155">
        <v>177.39</v>
      </c>
      <c r="J205" s="133">
        <v>192.83</v>
      </c>
      <c r="K205" s="133" t="s">
        <v>45</v>
      </c>
      <c r="L205" s="133">
        <v>10370.93</v>
      </c>
      <c r="M205" s="133">
        <v>11273.61</v>
      </c>
    </row>
    <row r="206" spans="1:13" ht="16.5" hidden="1" customHeight="1">
      <c r="A206" s="106" t="s">
        <v>612</v>
      </c>
      <c r="B206" s="133" t="s">
        <v>613</v>
      </c>
      <c r="C206" s="208" t="s">
        <v>73</v>
      </c>
      <c r="D206" s="133" t="s">
        <v>614</v>
      </c>
      <c r="E206" s="133" t="s">
        <v>45</v>
      </c>
      <c r="F206" s="208" t="s">
        <v>516</v>
      </c>
      <c r="G206" s="133">
        <v>1.4437</v>
      </c>
      <c r="H206" s="133">
        <v>42.76</v>
      </c>
      <c r="I206" s="121">
        <v>48.26</v>
      </c>
      <c r="J206" s="133">
        <v>54.62</v>
      </c>
      <c r="K206" s="133" t="s">
        <v>45</v>
      </c>
      <c r="L206" s="133">
        <v>69.67</v>
      </c>
      <c r="M206" s="133">
        <v>78.849999999999994</v>
      </c>
    </row>
    <row r="207" spans="1:13" ht="16.5" hidden="1" customHeight="1">
      <c r="A207" s="106" t="s">
        <v>615</v>
      </c>
      <c r="B207" s="133" t="s">
        <v>613</v>
      </c>
      <c r="C207" s="208" t="s">
        <v>73</v>
      </c>
      <c r="D207" s="133" t="s">
        <v>614</v>
      </c>
      <c r="E207" s="133" t="s">
        <v>45</v>
      </c>
      <c r="F207" s="208" t="s">
        <v>516</v>
      </c>
      <c r="G207" s="133">
        <v>4.3310000000000004</v>
      </c>
      <c r="H207" s="133">
        <v>42.76</v>
      </c>
      <c r="I207" s="121">
        <v>48.26</v>
      </c>
      <c r="J207" s="133">
        <v>54.62</v>
      </c>
      <c r="K207" s="133" t="s">
        <v>45</v>
      </c>
      <c r="L207" s="133">
        <v>209.01</v>
      </c>
      <c r="M207" s="133">
        <v>236.56</v>
      </c>
    </row>
    <row r="208" spans="1:13" ht="16.5" hidden="1" customHeight="1">
      <c r="A208" s="106" t="s">
        <v>616</v>
      </c>
      <c r="B208" s="133" t="s">
        <v>617</v>
      </c>
      <c r="C208" s="208" t="s">
        <v>73</v>
      </c>
      <c r="D208" s="133" t="s">
        <v>618</v>
      </c>
      <c r="E208" s="133" t="s">
        <v>619</v>
      </c>
      <c r="F208" s="208" t="s">
        <v>516</v>
      </c>
      <c r="G208" s="133">
        <v>8.6599999999999996E-2</v>
      </c>
      <c r="H208" s="133">
        <v>459.72</v>
      </c>
      <c r="I208" s="121">
        <v>476.66</v>
      </c>
      <c r="J208" s="133">
        <v>496.25</v>
      </c>
      <c r="K208" s="133" t="s">
        <v>45</v>
      </c>
      <c r="L208" s="133">
        <v>41.28</v>
      </c>
      <c r="M208" s="133">
        <v>42.98</v>
      </c>
    </row>
    <row r="209" spans="1:13" ht="16.5" hidden="1" customHeight="1">
      <c r="A209" s="106" t="s">
        <v>620</v>
      </c>
      <c r="B209" s="133" t="s">
        <v>617</v>
      </c>
      <c r="C209" s="208" t="s">
        <v>73</v>
      </c>
      <c r="D209" s="133" t="s">
        <v>618</v>
      </c>
      <c r="E209" s="133" t="s">
        <v>619</v>
      </c>
      <c r="F209" s="208" t="s">
        <v>516</v>
      </c>
      <c r="G209" s="133">
        <v>0.25979999999999998</v>
      </c>
      <c r="H209" s="133">
        <v>459.72</v>
      </c>
      <c r="I209" s="121">
        <v>476.66</v>
      </c>
      <c r="J209" s="133">
        <v>496.25</v>
      </c>
      <c r="K209" s="133" t="s">
        <v>45</v>
      </c>
      <c r="L209" s="133">
        <v>123.84</v>
      </c>
      <c r="M209" s="133">
        <v>128.93</v>
      </c>
    </row>
    <row r="210" spans="1:13" ht="16.5" hidden="1" customHeight="1">
      <c r="A210" s="106" t="s">
        <v>621</v>
      </c>
      <c r="B210" s="107" t="s">
        <v>622</v>
      </c>
      <c r="C210" s="108" t="s">
        <v>73</v>
      </c>
      <c r="D210" s="107" t="s">
        <v>623</v>
      </c>
      <c r="E210" s="107" t="s">
        <v>45</v>
      </c>
      <c r="F210" s="108" t="s">
        <v>80</v>
      </c>
      <c r="G210" s="107">
        <v>118538.70510000001</v>
      </c>
      <c r="H210" s="107">
        <v>1</v>
      </c>
      <c r="I210" s="120">
        <v>1</v>
      </c>
      <c r="J210" s="107">
        <v>1</v>
      </c>
      <c r="K210" s="107">
        <v>0</v>
      </c>
      <c r="L210" s="107">
        <v>118538.71</v>
      </c>
      <c r="M210" s="107">
        <v>118538.71</v>
      </c>
    </row>
    <row r="211" spans="1:13" ht="16.5" hidden="1" customHeight="1">
      <c r="A211" s="106" t="s">
        <v>624</v>
      </c>
      <c r="B211" s="107" t="s">
        <v>625</v>
      </c>
      <c r="C211" s="108" t="s">
        <v>73</v>
      </c>
      <c r="D211" s="107" t="s">
        <v>626</v>
      </c>
      <c r="E211" s="107" t="s">
        <v>45</v>
      </c>
      <c r="F211" s="108" t="s">
        <v>80</v>
      </c>
      <c r="G211" s="107">
        <v>19386.426899999999</v>
      </c>
      <c r="H211" s="107">
        <v>1</v>
      </c>
      <c r="I211" s="120">
        <v>1</v>
      </c>
      <c r="J211" s="107">
        <v>1</v>
      </c>
      <c r="K211" s="107">
        <v>0</v>
      </c>
      <c r="L211" s="107">
        <v>19386.43</v>
      </c>
      <c r="M211" s="107">
        <v>19386.43</v>
      </c>
    </row>
    <row r="212" spans="1:13" ht="16.5" hidden="1" customHeight="1">
      <c r="A212" s="106" t="s">
        <v>627</v>
      </c>
      <c r="B212" s="107" t="s">
        <v>625</v>
      </c>
      <c r="C212" s="108" t="s">
        <v>73</v>
      </c>
      <c r="D212" s="107" t="s">
        <v>628</v>
      </c>
      <c r="E212" s="107" t="s">
        <v>45</v>
      </c>
      <c r="F212" s="108" t="s">
        <v>80</v>
      </c>
      <c r="G212" s="107">
        <v>44.314</v>
      </c>
      <c r="H212" s="107">
        <v>1</v>
      </c>
      <c r="I212" s="120">
        <v>1</v>
      </c>
      <c r="J212" s="107">
        <v>1</v>
      </c>
      <c r="K212" s="107">
        <v>0</v>
      </c>
      <c r="L212" s="107">
        <v>44.31</v>
      </c>
      <c r="M212" s="107">
        <v>44.31</v>
      </c>
    </row>
    <row r="213" spans="1:13" ht="16.5" hidden="1" customHeight="1">
      <c r="A213" s="106" t="s">
        <v>629</v>
      </c>
      <c r="B213" s="107" t="s">
        <v>630</v>
      </c>
      <c r="C213" s="108" t="s">
        <v>73</v>
      </c>
      <c r="D213" s="107" t="s">
        <v>631</v>
      </c>
      <c r="E213" s="107" t="s">
        <v>45</v>
      </c>
      <c r="F213" s="108" t="s">
        <v>80</v>
      </c>
      <c r="G213" s="107">
        <v>51257.570800000001</v>
      </c>
      <c r="H213" s="107">
        <v>1</v>
      </c>
      <c r="I213" s="120">
        <v>1</v>
      </c>
      <c r="J213" s="107">
        <v>1</v>
      </c>
      <c r="K213" s="107">
        <v>0</v>
      </c>
      <c r="L213" s="107">
        <v>51257.57</v>
      </c>
      <c r="M213" s="107">
        <v>51257.57</v>
      </c>
    </row>
    <row r="214" spans="1:13" ht="16.5" hidden="1" customHeight="1">
      <c r="A214" s="106" t="s">
        <v>632</v>
      </c>
      <c r="B214" s="107" t="s">
        <v>630</v>
      </c>
      <c r="C214" s="108" t="s">
        <v>73</v>
      </c>
      <c r="D214" s="107" t="s">
        <v>633</v>
      </c>
      <c r="E214" s="107" t="s">
        <v>45</v>
      </c>
      <c r="F214" s="108" t="s">
        <v>80</v>
      </c>
      <c r="G214" s="107">
        <v>123.6371</v>
      </c>
      <c r="H214" s="107">
        <v>1</v>
      </c>
      <c r="I214" s="120">
        <v>1</v>
      </c>
      <c r="J214" s="107">
        <v>1</v>
      </c>
      <c r="K214" s="107">
        <v>0</v>
      </c>
      <c r="L214" s="107">
        <v>123.64</v>
      </c>
      <c r="M214" s="107">
        <v>123.64</v>
      </c>
    </row>
    <row r="215" spans="1:13" ht="16.5" hidden="1" customHeight="1">
      <c r="A215" s="106" t="s">
        <v>634</v>
      </c>
      <c r="B215" s="107" t="s">
        <v>635</v>
      </c>
      <c r="C215" s="108" t="s">
        <v>73</v>
      </c>
      <c r="D215" s="107" t="s">
        <v>636</v>
      </c>
      <c r="E215" s="107" t="s">
        <v>45</v>
      </c>
      <c r="F215" s="108" t="s">
        <v>80</v>
      </c>
      <c r="G215" s="107">
        <v>15548.2016</v>
      </c>
      <c r="H215" s="107">
        <v>1</v>
      </c>
      <c r="I215" s="120">
        <v>1</v>
      </c>
      <c r="J215" s="107">
        <v>1</v>
      </c>
      <c r="K215" s="107">
        <v>0</v>
      </c>
      <c r="L215" s="107">
        <v>15548.2</v>
      </c>
      <c r="M215" s="107">
        <v>15548.2</v>
      </c>
    </row>
    <row r="216" spans="1:13" ht="16.5" hidden="1" customHeight="1">
      <c r="A216" s="106" t="s">
        <v>637</v>
      </c>
      <c r="B216" s="107" t="s">
        <v>635</v>
      </c>
      <c r="C216" s="108" t="s">
        <v>73</v>
      </c>
      <c r="D216" s="107" t="s">
        <v>638</v>
      </c>
      <c r="E216" s="107" t="s">
        <v>45</v>
      </c>
      <c r="F216" s="108" t="s">
        <v>80</v>
      </c>
      <c r="G216" s="107">
        <v>83.837400000000002</v>
      </c>
      <c r="H216" s="107">
        <v>1</v>
      </c>
      <c r="I216" s="120">
        <v>1</v>
      </c>
      <c r="J216" s="107">
        <v>1</v>
      </c>
      <c r="K216" s="107">
        <v>0</v>
      </c>
      <c r="L216" s="107">
        <v>83.84</v>
      </c>
      <c r="M216" s="107">
        <v>83.84</v>
      </c>
    </row>
    <row r="217" spans="1:13" ht="16.5" hidden="1" customHeight="1">
      <c r="A217" s="106" t="s">
        <v>639</v>
      </c>
      <c r="B217" s="109" t="s">
        <v>640</v>
      </c>
      <c r="C217" s="110" t="s">
        <v>73</v>
      </c>
      <c r="D217" s="109" t="s">
        <v>284</v>
      </c>
      <c r="E217" s="109" t="s">
        <v>641</v>
      </c>
      <c r="F217" s="110" t="s">
        <v>103</v>
      </c>
      <c r="G217" s="109">
        <v>34.207999999999998</v>
      </c>
      <c r="H217" s="109">
        <v>6.38</v>
      </c>
      <c r="I217" s="121">
        <v>7.48</v>
      </c>
      <c r="J217" s="109">
        <v>8.7520000000000007</v>
      </c>
      <c r="K217" s="109">
        <v>17</v>
      </c>
      <c r="L217" s="109">
        <v>255.88</v>
      </c>
      <c r="M217" s="109">
        <v>299.39</v>
      </c>
    </row>
    <row r="218" spans="1:13" ht="16.5" hidden="1" customHeight="1">
      <c r="A218" s="111" t="s">
        <v>642</v>
      </c>
      <c r="B218" s="125" t="s">
        <v>643</v>
      </c>
      <c r="C218" s="126" t="s">
        <v>73</v>
      </c>
      <c r="D218" s="125" t="s">
        <v>644</v>
      </c>
      <c r="E218" s="125" t="s">
        <v>645</v>
      </c>
      <c r="F218" s="126" t="s">
        <v>103</v>
      </c>
      <c r="G218" s="125">
        <v>7.1406999999999998</v>
      </c>
      <c r="H218" s="125">
        <v>5.65</v>
      </c>
      <c r="I218" s="155">
        <v>0.26</v>
      </c>
      <c r="J218" s="125">
        <v>0.29399999999999998</v>
      </c>
      <c r="K218" s="125">
        <v>13</v>
      </c>
      <c r="L218" s="125">
        <v>1.86</v>
      </c>
      <c r="M218" s="125">
        <v>2.1</v>
      </c>
    </row>
    <row r="219" spans="1:13" ht="16.5" hidden="1" customHeight="1">
      <c r="A219" s="111" t="s">
        <v>646</v>
      </c>
      <c r="B219" s="125" t="s">
        <v>643</v>
      </c>
      <c r="C219" s="126" t="s">
        <v>73</v>
      </c>
      <c r="D219" s="125" t="s">
        <v>644</v>
      </c>
      <c r="E219" s="125" t="s">
        <v>645</v>
      </c>
      <c r="F219" s="126" t="s">
        <v>103</v>
      </c>
      <c r="G219" s="125">
        <v>4889.4021000000002</v>
      </c>
      <c r="H219" s="125">
        <v>5.65</v>
      </c>
      <c r="I219" s="121">
        <v>6.25</v>
      </c>
      <c r="J219" s="125">
        <v>7.3129999999999997</v>
      </c>
      <c r="K219" s="125">
        <v>17</v>
      </c>
      <c r="L219" s="125">
        <v>30558.76</v>
      </c>
      <c r="M219" s="125">
        <v>35756.199999999997</v>
      </c>
    </row>
    <row r="220" spans="1:13" ht="16.5" hidden="1" customHeight="1">
      <c r="A220" s="111" t="s">
        <v>647</v>
      </c>
      <c r="B220" s="125" t="s">
        <v>643</v>
      </c>
      <c r="C220" s="126" t="s">
        <v>73</v>
      </c>
      <c r="D220" s="125" t="s">
        <v>644</v>
      </c>
      <c r="E220" s="125" t="s">
        <v>645</v>
      </c>
      <c r="F220" s="126" t="s">
        <v>103</v>
      </c>
      <c r="G220" s="125">
        <v>9969.5895</v>
      </c>
      <c r="H220" s="125">
        <v>5.65</v>
      </c>
      <c r="I220" s="155">
        <v>5.34</v>
      </c>
      <c r="J220" s="125">
        <v>6.25</v>
      </c>
      <c r="K220" s="125">
        <v>17</v>
      </c>
      <c r="L220" s="125">
        <v>53237.61</v>
      </c>
      <c r="M220" s="125">
        <v>62309.93</v>
      </c>
    </row>
    <row r="221" spans="1:13" ht="16.5" hidden="1" customHeight="1">
      <c r="A221" s="111" t="s">
        <v>648</v>
      </c>
      <c r="B221" s="125" t="s">
        <v>649</v>
      </c>
      <c r="C221" s="126" t="s">
        <v>73</v>
      </c>
      <c r="D221" s="125" t="s">
        <v>650</v>
      </c>
      <c r="E221" s="125" t="s">
        <v>651</v>
      </c>
      <c r="F221" s="126" t="s">
        <v>652</v>
      </c>
      <c r="G221" s="125">
        <v>50544.100599999998</v>
      </c>
      <c r="H221" s="125">
        <v>0.77</v>
      </c>
      <c r="I221" s="155">
        <v>0.62</v>
      </c>
      <c r="J221" s="125">
        <v>0.72499999999999998</v>
      </c>
      <c r="K221" s="125">
        <v>17</v>
      </c>
      <c r="L221" s="125">
        <v>31337.34</v>
      </c>
      <c r="M221" s="125">
        <v>36644.47</v>
      </c>
    </row>
    <row r="222" spans="1:13" ht="16.5" hidden="1" customHeight="1">
      <c r="A222" s="111" t="s">
        <v>653</v>
      </c>
      <c r="B222" s="125" t="s">
        <v>649</v>
      </c>
      <c r="C222" s="126" t="s">
        <v>73</v>
      </c>
      <c r="D222" s="125" t="s">
        <v>650</v>
      </c>
      <c r="E222" s="125" t="s">
        <v>651</v>
      </c>
      <c r="F222" s="126" t="s">
        <v>652</v>
      </c>
      <c r="G222" s="125">
        <v>6.9</v>
      </c>
      <c r="H222" s="125">
        <v>0.77</v>
      </c>
      <c r="I222" s="155">
        <v>0.62</v>
      </c>
      <c r="J222" s="125">
        <v>0.70099999999999996</v>
      </c>
      <c r="K222" s="125">
        <v>13</v>
      </c>
      <c r="L222" s="125">
        <v>4.28</v>
      </c>
      <c r="M222" s="125">
        <v>4.84</v>
      </c>
    </row>
    <row r="223" spans="1:13" ht="16.5" hidden="1" customHeight="1">
      <c r="A223" s="106" t="s">
        <v>654</v>
      </c>
      <c r="B223" s="107" t="s">
        <v>655</v>
      </c>
      <c r="C223" s="108" t="s">
        <v>86</v>
      </c>
      <c r="D223" s="107" t="s">
        <v>656</v>
      </c>
      <c r="E223" s="107" t="s">
        <v>45</v>
      </c>
      <c r="F223" s="108" t="s">
        <v>80</v>
      </c>
      <c r="G223" s="107">
        <v>47864.041299999997</v>
      </c>
      <c r="H223" s="107">
        <v>1</v>
      </c>
      <c r="I223" s="120">
        <v>1</v>
      </c>
      <c r="J223" s="107">
        <v>1</v>
      </c>
      <c r="K223" s="107">
        <v>0</v>
      </c>
      <c r="L223" s="107">
        <v>47864.04</v>
      </c>
      <c r="M223" s="107">
        <v>47864.04</v>
      </c>
    </row>
    <row r="224" spans="1:13" ht="16.5" hidden="1" customHeight="1">
      <c r="A224" s="106" t="s">
        <v>657</v>
      </c>
      <c r="B224" s="107" t="s">
        <v>658</v>
      </c>
      <c r="C224" s="108" t="s">
        <v>73</v>
      </c>
      <c r="D224" s="107" t="s">
        <v>659</v>
      </c>
      <c r="E224" s="107" t="s">
        <v>45</v>
      </c>
      <c r="F224" s="108" t="s">
        <v>80</v>
      </c>
      <c r="G224" s="107">
        <v>4567.1197000000002</v>
      </c>
      <c r="H224" s="107">
        <v>1</v>
      </c>
      <c r="I224" s="120">
        <v>1</v>
      </c>
      <c r="J224" s="107">
        <v>1</v>
      </c>
      <c r="K224" s="107">
        <v>0</v>
      </c>
      <c r="L224" s="107">
        <v>4567.12</v>
      </c>
      <c r="M224" s="107">
        <v>4567.12</v>
      </c>
    </row>
    <row r="225" spans="1:13" ht="16.5" hidden="1" customHeight="1">
      <c r="A225" s="106" t="s">
        <v>660</v>
      </c>
      <c r="B225" s="107" t="s">
        <v>661</v>
      </c>
      <c r="C225" s="108" t="s">
        <v>86</v>
      </c>
      <c r="D225" s="107" t="s">
        <v>662</v>
      </c>
      <c r="E225" s="107" t="s">
        <v>45</v>
      </c>
      <c r="F225" s="108" t="s">
        <v>80</v>
      </c>
      <c r="G225" s="107">
        <v>-7.8200000000000006E-2</v>
      </c>
      <c r="H225" s="107">
        <v>1</v>
      </c>
      <c r="I225" s="120">
        <v>1</v>
      </c>
      <c r="J225" s="107">
        <v>1</v>
      </c>
      <c r="K225" s="107">
        <v>0</v>
      </c>
      <c r="L225" s="107">
        <v>-0.08</v>
      </c>
      <c r="M225" s="107">
        <v>-0.08</v>
      </c>
    </row>
    <row r="226" spans="1:13" ht="16.5" hidden="1" customHeight="1">
      <c r="A226" s="106" t="s">
        <v>663</v>
      </c>
      <c r="B226" s="107" t="s">
        <v>664</v>
      </c>
      <c r="C226" s="108" t="s">
        <v>665</v>
      </c>
      <c r="D226" s="107" t="s">
        <v>666</v>
      </c>
      <c r="E226" s="107" t="s">
        <v>45</v>
      </c>
      <c r="F226" s="108" t="s">
        <v>80</v>
      </c>
      <c r="G226" s="107">
        <v>686236.91929999995</v>
      </c>
      <c r="H226" s="107">
        <v>1</v>
      </c>
      <c r="I226" s="120">
        <v>1</v>
      </c>
      <c r="J226" s="107">
        <v>1</v>
      </c>
      <c r="K226" s="107">
        <v>0</v>
      </c>
      <c r="L226" s="107">
        <v>686236.92</v>
      </c>
      <c r="M226" s="107">
        <v>686236.92</v>
      </c>
    </row>
    <row r="227" spans="1:13" ht="16.5" hidden="1" customHeight="1">
      <c r="A227" s="106" t="s">
        <v>667</v>
      </c>
      <c r="B227" s="107" t="s">
        <v>668</v>
      </c>
      <c r="C227" s="108" t="s">
        <v>665</v>
      </c>
      <c r="D227" s="107" t="s">
        <v>669</v>
      </c>
      <c r="E227" s="107" t="s">
        <v>45</v>
      </c>
      <c r="F227" s="108" t="s">
        <v>80</v>
      </c>
      <c r="G227" s="107">
        <v>1.6356999999999999</v>
      </c>
      <c r="H227" s="107">
        <v>1</v>
      </c>
      <c r="I227" s="120">
        <v>1</v>
      </c>
      <c r="J227" s="107">
        <v>1</v>
      </c>
      <c r="K227" s="107">
        <v>0</v>
      </c>
      <c r="L227" s="107">
        <v>1.64</v>
      </c>
      <c r="M227" s="107">
        <v>1.64</v>
      </c>
    </row>
    <row r="228" spans="1:13" ht="16.5" hidden="1" customHeight="1">
      <c r="A228" s="106" t="s">
        <v>670</v>
      </c>
      <c r="B228" s="107" t="s">
        <v>671</v>
      </c>
      <c r="C228" s="108" t="s">
        <v>73</v>
      </c>
      <c r="D228" s="107" t="s">
        <v>672</v>
      </c>
      <c r="E228" s="107" t="s">
        <v>45</v>
      </c>
      <c r="F228" s="108" t="s">
        <v>80</v>
      </c>
      <c r="G228" s="107">
        <v>0.16239999999999999</v>
      </c>
      <c r="H228" s="107">
        <v>1</v>
      </c>
      <c r="I228" s="120">
        <v>1</v>
      </c>
      <c r="J228" s="107">
        <v>1</v>
      </c>
      <c r="K228" s="107">
        <v>0</v>
      </c>
      <c r="L228" s="107">
        <v>0.16</v>
      </c>
      <c r="M228" s="107">
        <v>0.16</v>
      </c>
    </row>
    <row r="229" spans="1:13" ht="16.5" hidden="1" customHeight="1">
      <c r="A229" s="106" t="s">
        <v>673</v>
      </c>
      <c r="B229" s="107" t="s">
        <v>674</v>
      </c>
      <c r="C229" s="108" t="s">
        <v>78</v>
      </c>
      <c r="D229" s="107" t="s">
        <v>675</v>
      </c>
      <c r="E229" s="107" t="s">
        <v>45</v>
      </c>
      <c r="F229" s="108" t="s">
        <v>80</v>
      </c>
      <c r="G229" s="107">
        <v>-0.21390000000000001</v>
      </c>
      <c r="H229" s="107">
        <v>1</v>
      </c>
      <c r="I229" s="120">
        <v>1</v>
      </c>
      <c r="J229" s="107">
        <v>1</v>
      </c>
      <c r="K229" s="107">
        <v>0</v>
      </c>
      <c r="L229" s="107">
        <v>-0.21</v>
      </c>
      <c r="M229" s="107">
        <v>-0.21</v>
      </c>
    </row>
    <row r="230" spans="1:13">
      <c r="L230" s="104">
        <f>SUBTOTAL(9,L56:L59)</f>
        <v>1002897.87</v>
      </c>
    </row>
  </sheetData>
  <autoFilter ref="A1:M229">
    <filterColumn colId="3">
      <filters>
        <filter val="蒸压加气混凝土砌块"/>
      </filters>
    </filterColumn>
  </autoFilter>
  <phoneticPr fontId="46" type="noConversion"/>
  <printOptions gridLines="1"/>
  <pageMargins left="0.75" right="0.75" top="1" bottom="1" header="0.5" footer="0.5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</sheetPr>
  <dimension ref="A1:M486"/>
  <sheetViews>
    <sheetView workbookViewId="0">
      <selection activeCell="M489" sqref="M489"/>
    </sheetView>
  </sheetViews>
  <sheetFormatPr defaultColWidth="8" defaultRowHeight="12.75"/>
  <cols>
    <col min="1" max="1" width="4" style="104" customWidth="1"/>
    <col min="2" max="2" width="14.625" style="104" customWidth="1"/>
    <col min="3" max="3" width="6.5" style="104" customWidth="1"/>
    <col min="4" max="4" width="22.75" style="104" customWidth="1"/>
    <col min="5" max="5" width="37.5" style="104" customWidth="1"/>
    <col min="6" max="6" width="7.25" style="104" customWidth="1"/>
    <col min="7" max="7" width="13" style="104" customWidth="1"/>
    <col min="8" max="8" width="13.375" style="104" customWidth="1"/>
    <col min="9" max="9" width="19.75" style="104" customWidth="1"/>
    <col min="10" max="11" width="13" style="104" customWidth="1"/>
    <col min="12" max="12" width="17.375" style="104" customWidth="1"/>
    <col min="13" max="13" width="15.25" style="104" customWidth="1"/>
    <col min="14" max="16384" width="8" style="104"/>
  </cols>
  <sheetData>
    <row r="1" spans="1:13" ht="18" customHeight="1">
      <c r="B1" s="105" t="s">
        <v>68</v>
      </c>
      <c r="C1" s="105" t="s">
        <v>69</v>
      </c>
      <c r="D1" s="105" t="s">
        <v>1</v>
      </c>
      <c r="E1" s="105" t="s">
        <v>35</v>
      </c>
      <c r="F1" s="105" t="s">
        <v>3</v>
      </c>
      <c r="G1" s="105" t="s">
        <v>4</v>
      </c>
      <c r="H1" s="105" t="s">
        <v>70</v>
      </c>
      <c r="I1" s="105" t="s">
        <v>36</v>
      </c>
      <c r="J1" s="105" t="s">
        <v>37</v>
      </c>
      <c r="K1" s="105" t="s">
        <v>38</v>
      </c>
      <c r="L1" s="105" t="s">
        <v>39</v>
      </c>
      <c r="M1" s="105" t="s">
        <v>40</v>
      </c>
    </row>
    <row r="2" spans="1:13" ht="16.5" hidden="1" customHeight="1">
      <c r="A2" s="106" t="s">
        <v>71</v>
      </c>
      <c r="B2" s="107" t="s">
        <v>72</v>
      </c>
      <c r="C2" s="108" t="s">
        <v>73</v>
      </c>
      <c r="D2" s="107" t="s">
        <v>74</v>
      </c>
      <c r="E2" s="107" t="s">
        <v>45</v>
      </c>
      <c r="F2" s="108" t="s">
        <v>75</v>
      </c>
      <c r="G2" s="107">
        <v>519.4932</v>
      </c>
      <c r="H2" s="107">
        <v>230</v>
      </c>
      <c r="I2" s="120">
        <v>230</v>
      </c>
      <c r="J2" s="107">
        <v>230</v>
      </c>
      <c r="K2" s="107">
        <v>0</v>
      </c>
      <c r="L2" s="107">
        <v>119483.44</v>
      </c>
      <c r="M2" s="107">
        <v>119483.44</v>
      </c>
    </row>
    <row r="3" spans="1:13" ht="16.5" hidden="1" customHeight="1">
      <c r="A3" s="106" t="s">
        <v>76</v>
      </c>
      <c r="B3" s="107" t="s">
        <v>77</v>
      </c>
      <c r="C3" s="108" t="s">
        <v>78</v>
      </c>
      <c r="D3" s="107" t="s">
        <v>79</v>
      </c>
      <c r="E3" s="107" t="s">
        <v>45</v>
      </c>
      <c r="F3" s="108" t="s">
        <v>80</v>
      </c>
      <c r="G3" s="107">
        <v>6748470.307</v>
      </c>
      <c r="H3" s="107">
        <v>1</v>
      </c>
      <c r="I3" s="120">
        <v>1</v>
      </c>
      <c r="J3" s="107">
        <v>1</v>
      </c>
      <c r="K3" s="107">
        <v>0</v>
      </c>
      <c r="L3" s="107">
        <v>6748470.3099999996</v>
      </c>
      <c r="M3" s="107">
        <v>6748470.3099999996</v>
      </c>
    </row>
    <row r="4" spans="1:13" ht="16.5" hidden="1" customHeight="1">
      <c r="A4" s="106" t="s">
        <v>81</v>
      </c>
      <c r="B4" s="107" t="s">
        <v>82</v>
      </c>
      <c r="C4" s="108" t="s">
        <v>78</v>
      </c>
      <c r="D4" s="107" t="s">
        <v>83</v>
      </c>
      <c r="E4" s="107" t="s">
        <v>45</v>
      </c>
      <c r="F4" s="108" t="s">
        <v>80</v>
      </c>
      <c r="G4" s="107">
        <v>53425.3868</v>
      </c>
      <c r="H4" s="107">
        <v>1</v>
      </c>
      <c r="I4" s="120">
        <v>1</v>
      </c>
      <c r="J4" s="107">
        <v>1</v>
      </c>
      <c r="K4" s="107">
        <v>0</v>
      </c>
      <c r="L4" s="107">
        <v>53425.39</v>
      </c>
      <c r="M4" s="107">
        <v>53425.39</v>
      </c>
    </row>
    <row r="5" spans="1:13" ht="16.5" hidden="1" customHeight="1">
      <c r="A5" s="106" t="s">
        <v>84</v>
      </c>
      <c r="B5" s="109" t="s">
        <v>85</v>
      </c>
      <c r="C5" s="110" t="s">
        <v>86</v>
      </c>
      <c r="D5" s="109" t="s">
        <v>87</v>
      </c>
      <c r="E5" s="109" t="s">
        <v>8</v>
      </c>
      <c r="F5" s="110" t="s">
        <v>9</v>
      </c>
      <c r="G5" s="109">
        <v>1.1676</v>
      </c>
      <c r="H5" s="109">
        <v>3560.45</v>
      </c>
      <c r="I5" s="121">
        <v>4719.96</v>
      </c>
      <c r="J5" s="109">
        <v>5499.6970000000001</v>
      </c>
      <c r="K5" s="109">
        <v>16.52</v>
      </c>
      <c r="L5" s="109">
        <v>5511.03</v>
      </c>
      <c r="M5" s="109">
        <v>6421.45</v>
      </c>
    </row>
    <row r="6" spans="1:13" ht="16.5" hidden="1" customHeight="1">
      <c r="A6" s="106" t="s">
        <v>88</v>
      </c>
      <c r="B6" s="109" t="s">
        <v>85</v>
      </c>
      <c r="C6" s="110" t="s">
        <v>86</v>
      </c>
      <c r="D6" s="109" t="s">
        <v>7</v>
      </c>
      <c r="E6" s="109" t="s">
        <v>8</v>
      </c>
      <c r="F6" s="110" t="s">
        <v>9</v>
      </c>
      <c r="G6" s="109">
        <v>3.8E-3</v>
      </c>
      <c r="H6" s="109">
        <v>3560.45</v>
      </c>
      <c r="I6" s="121">
        <v>5413.56</v>
      </c>
      <c r="J6" s="109">
        <v>5413.56</v>
      </c>
      <c r="K6" s="109">
        <v>0</v>
      </c>
      <c r="L6" s="109">
        <v>20.57</v>
      </c>
      <c r="M6" s="109">
        <v>20.57</v>
      </c>
    </row>
    <row r="7" spans="1:13" ht="16.5" hidden="1" customHeight="1">
      <c r="A7" s="106" t="s">
        <v>676</v>
      </c>
      <c r="B7" s="109" t="s">
        <v>85</v>
      </c>
      <c r="C7" s="110" t="s">
        <v>86</v>
      </c>
      <c r="D7" s="109" t="s">
        <v>87</v>
      </c>
      <c r="E7" s="109" t="s">
        <v>8</v>
      </c>
      <c r="F7" s="110" t="s">
        <v>9</v>
      </c>
      <c r="G7" s="109">
        <v>0.20369999999999999</v>
      </c>
      <c r="H7" s="109">
        <v>3560.45</v>
      </c>
      <c r="I7" s="121">
        <v>5413.56</v>
      </c>
      <c r="J7" s="109">
        <v>6307.88</v>
      </c>
      <c r="K7" s="109">
        <v>16.52</v>
      </c>
      <c r="L7" s="109">
        <v>1102.74</v>
      </c>
      <c r="M7" s="109">
        <v>1284.92</v>
      </c>
    </row>
    <row r="8" spans="1:13" ht="16.5" hidden="1" customHeight="1">
      <c r="A8" s="106" t="s">
        <v>677</v>
      </c>
      <c r="B8" s="109" t="s">
        <v>89</v>
      </c>
      <c r="C8" s="110" t="s">
        <v>86</v>
      </c>
      <c r="D8" s="109" t="s">
        <v>90</v>
      </c>
      <c r="E8" s="109" t="s">
        <v>91</v>
      </c>
      <c r="F8" s="110" t="s">
        <v>9</v>
      </c>
      <c r="G8" s="109">
        <v>437.76010000000002</v>
      </c>
      <c r="H8" s="109">
        <v>3547.15</v>
      </c>
      <c r="I8" s="121">
        <v>5410.17</v>
      </c>
      <c r="J8" s="109">
        <v>6303.93</v>
      </c>
      <c r="K8" s="109">
        <v>16.52</v>
      </c>
      <c r="L8" s="109">
        <v>2368356.56</v>
      </c>
      <c r="M8" s="109">
        <v>2759609.03</v>
      </c>
    </row>
    <row r="9" spans="1:13" ht="16.5" hidden="1" customHeight="1">
      <c r="A9" s="111" t="s">
        <v>92</v>
      </c>
      <c r="B9" s="125" t="s">
        <v>678</v>
      </c>
      <c r="C9" s="126" t="s">
        <v>86</v>
      </c>
      <c r="D9" s="125" t="s">
        <v>679</v>
      </c>
      <c r="E9" s="125" t="s">
        <v>680</v>
      </c>
      <c r="F9" s="126" t="s">
        <v>9</v>
      </c>
      <c r="G9" s="125">
        <v>0.40279999999999999</v>
      </c>
      <c r="H9" s="125">
        <v>4400</v>
      </c>
      <c r="I9" s="121">
        <v>4719.96</v>
      </c>
      <c r="J9" s="125">
        <v>5333.5550000000003</v>
      </c>
      <c r="K9" s="125">
        <v>13</v>
      </c>
      <c r="L9" s="125">
        <v>1901.2</v>
      </c>
      <c r="M9" s="125">
        <v>2148.36</v>
      </c>
    </row>
    <row r="10" spans="1:13" ht="16.5" hidden="1" customHeight="1">
      <c r="A10" s="111" t="s">
        <v>94</v>
      </c>
      <c r="B10" s="125" t="s">
        <v>678</v>
      </c>
      <c r="C10" s="126" t="s">
        <v>86</v>
      </c>
      <c r="D10" s="125" t="s">
        <v>679</v>
      </c>
      <c r="E10" s="125" t="s">
        <v>680</v>
      </c>
      <c r="F10" s="126" t="s">
        <v>9</v>
      </c>
      <c r="G10" s="125">
        <v>4.2999999999999997E-2</v>
      </c>
      <c r="H10" s="125">
        <v>4400</v>
      </c>
      <c r="I10" s="121">
        <v>5413.56</v>
      </c>
      <c r="J10" s="125">
        <v>6117.3230000000003</v>
      </c>
      <c r="K10" s="125">
        <v>13</v>
      </c>
      <c r="L10" s="125">
        <v>232.78</v>
      </c>
      <c r="M10" s="125">
        <v>263.04000000000002</v>
      </c>
    </row>
    <row r="11" spans="1:13" ht="16.5" hidden="1" customHeight="1">
      <c r="A11" s="111" t="s">
        <v>95</v>
      </c>
      <c r="B11" s="125" t="s">
        <v>93</v>
      </c>
      <c r="C11" s="126" t="s">
        <v>86</v>
      </c>
      <c r="D11" s="125" t="s">
        <v>90</v>
      </c>
      <c r="E11" s="125" t="s">
        <v>8</v>
      </c>
      <c r="F11" s="126" t="s">
        <v>9</v>
      </c>
      <c r="G11" s="125">
        <v>386.41789999999997</v>
      </c>
      <c r="H11" s="125">
        <v>3738.53</v>
      </c>
      <c r="I11" s="121">
        <v>5413.56</v>
      </c>
      <c r="J11" s="125">
        <v>6307.88</v>
      </c>
      <c r="K11" s="125">
        <v>16.52</v>
      </c>
      <c r="L11" s="125">
        <v>2091896.49</v>
      </c>
      <c r="M11" s="125">
        <v>2437477.7400000002</v>
      </c>
    </row>
    <row r="12" spans="1:13" ht="16.5" hidden="1" customHeight="1">
      <c r="A12" s="111" t="s">
        <v>99</v>
      </c>
      <c r="B12" s="125" t="s">
        <v>93</v>
      </c>
      <c r="C12" s="126" t="s">
        <v>86</v>
      </c>
      <c r="D12" s="125" t="s">
        <v>90</v>
      </c>
      <c r="E12" s="125" t="s">
        <v>8</v>
      </c>
      <c r="F12" s="126" t="s">
        <v>9</v>
      </c>
      <c r="G12" s="125">
        <v>1.1984999999999999</v>
      </c>
      <c r="H12" s="125">
        <v>3738.53</v>
      </c>
      <c r="I12" s="121">
        <v>5446.89</v>
      </c>
      <c r="J12" s="125">
        <v>6346.7160000000003</v>
      </c>
      <c r="K12" s="125">
        <v>16.52</v>
      </c>
      <c r="L12" s="125">
        <v>6528.1</v>
      </c>
      <c r="M12" s="125">
        <v>7606.54</v>
      </c>
    </row>
    <row r="13" spans="1:13" ht="16.5" hidden="1" customHeight="1">
      <c r="A13" s="106" t="s">
        <v>104</v>
      </c>
      <c r="B13" s="109" t="s">
        <v>96</v>
      </c>
      <c r="C13" s="110" t="s">
        <v>86</v>
      </c>
      <c r="D13" s="109" t="s">
        <v>97</v>
      </c>
      <c r="E13" s="109" t="s">
        <v>98</v>
      </c>
      <c r="F13" s="110" t="s">
        <v>9</v>
      </c>
      <c r="G13" s="109">
        <v>200.98699999999999</v>
      </c>
      <c r="H13" s="109">
        <v>3698.94</v>
      </c>
      <c r="I13" s="121">
        <v>5446.89</v>
      </c>
      <c r="J13" s="109">
        <v>6346.7160000000003</v>
      </c>
      <c r="K13" s="109">
        <v>16.52</v>
      </c>
      <c r="L13" s="109">
        <v>1094754.08</v>
      </c>
      <c r="M13" s="109">
        <v>1275607.4099999999</v>
      </c>
    </row>
    <row r="14" spans="1:13" ht="16.5" hidden="1" customHeight="1">
      <c r="A14" s="106" t="s">
        <v>107</v>
      </c>
      <c r="B14" s="107" t="s">
        <v>100</v>
      </c>
      <c r="C14" s="108" t="s">
        <v>86</v>
      </c>
      <c r="D14" s="107" t="s">
        <v>101</v>
      </c>
      <c r="E14" s="107" t="s">
        <v>102</v>
      </c>
      <c r="F14" s="108" t="s">
        <v>103</v>
      </c>
      <c r="G14" s="107">
        <v>379.17599999999999</v>
      </c>
      <c r="H14" s="107">
        <v>5.38</v>
      </c>
      <c r="I14" s="120">
        <v>5.38</v>
      </c>
      <c r="J14" s="107">
        <v>6.0789999999999997</v>
      </c>
      <c r="K14" s="107">
        <v>13</v>
      </c>
      <c r="L14" s="107">
        <v>2039.97</v>
      </c>
      <c r="M14" s="107">
        <v>2305.0100000000002</v>
      </c>
    </row>
    <row r="15" spans="1:13" ht="16.5" hidden="1" customHeight="1">
      <c r="A15" s="106" t="s">
        <v>111</v>
      </c>
      <c r="B15" s="107" t="s">
        <v>105</v>
      </c>
      <c r="C15" s="108" t="s">
        <v>86</v>
      </c>
      <c r="D15" s="107" t="s">
        <v>101</v>
      </c>
      <c r="E15" s="107" t="s">
        <v>106</v>
      </c>
      <c r="F15" s="108" t="s">
        <v>103</v>
      </c>
      <c r="G15" s="107">
        <v>2135.0805999999998</v>
      </c>
      <c r="H15" s="107">
        <v>5.38</v>
      </c>
      <c r="I15" s="120">
        <v>5.38</v>
      </c>
      <c r="J15" s="107">
        <v>6.0789999999999997</v>
      </c>
      <c r="K15" s="107">
        <v>13</v>
      </c>
      <c r="L15" s="107">
        <v>11486.73</v>
      </c>
      <c r="M15" s="107">
        <v>12979.15</v>
      </c>
    </row>
    <row r="16" spans="1:13" ht="16.5" hidden="1" customHeight="1">
      <c r="A16" s="106" t="s">
        <v>681</v>
      </c>
      <c r="B16" s="107" t="s">
        <v>682</v>
      </c>
      <c r="C16" s="108" t="s">
        <v>86</v>
      </c>
      <c r="D16" s="107" t="s">
        <v>101</v>
      </c>
      <c r="E16" s="107" t="s">
        <v>683</v>
      </c>
      <c r="F16" s="108" t="s">
        <v>103</v>
      </c>
      <c r="G16" s="107">
        <v>16.858000000000001</v>
      </c>
      <c r="H16" s="107">
        <v>5.38</v>
      </c>
      <c r="I16" s="120">
        <v>5.38</v>
      </c>
      <c r="J16" s="107">
        <v>6.0789999999999997</v>
      </c>
      <c r="K16" s="107">
        <v>13</v>
      </c>
      <c r="L16" s="107">
        <v>90.7</v>
      </c>
      <c r="M16" s="107">
        <v>102.48</v>
      </c>
    </row>
    <row r="17" spans="1:13" ht="16.5" hidden="1" customHeight="1">
      <c r="A17" s="106" t="s">
        <v>684</v>
      </c>
      <c r="B17" s="107" t="s">
        <v>685</v>
      </c>
      <c r="C17" s="108" t="s">
        <v>86</v>
      </c>
      <c r="D17" s="107" t="s">
        <v>101</v>
      </c>
      <c r="E17" s="107" t="s">
        <v>686</v>
      </c>
      <c r="F17" s="108" t="s">
        <v>103</v>
      </c>
      <c r="G17" s="107">
        <v>16.746300000000002</v>
      </c>
      <c r="H17" s="107">
        <v>5.38</v>
      </c>
      <c r="I17" s="120">
        <v>5.38</v>
      </c>
      <c r="J17" s="107">
        <v>6.0789999999999997</v>
      </c>
      <c r="K17" s="107">
        <v>13</v>
      </c>
      <c r="L17" s="107">
        <v>90.1</v>
      </c>
      <c r="M17" s="107">
        <v>101.8</v>
      </c>
    </row>
    <row r="18" spans="1:13" ht="16.5" hidden="1" customHeight="1">
      <c r="A18" s="106" t="s">
        <v>113</v>
      </c>
      <c r="B18" s="107" t="s">
        <v>108</v>
      </c>
      <c r="C18" s="108" t="s">
        <v>86</v>
      </c>
      <c r="D18" s="107" t="s">
        <v>109</v>
      </c>
      <c r="E18" s="107" t="s">
        <v>110</v>
      </c>
      <c r="F18" s="108" t="s">
        <v>103</v>
      </c>
      <c r="G18" s="107">
        <v>0.14099999999999999</v>
      </c>
      <c r="H18" s="107">
        <v>3.66</v>
      </c>
      <c r="I18" s="120">
        <v>3.66</v>
      </c>
      <c r="J18" s="107">
        <v>4.26</v>
      </c>
      <c r="K18" s="107">
        <v>16.52</v>
      </c>
      <c r="L18" s="107">
        <v>0.52</v>
      </c>
      <c r="M18" s="107">
        <v>0.6</v>
      </c>
    </row>
    <row r="19" spans="1:13" ht="16.5" hidden="1" customHeight="1">
      <c r="A19" s="106" t="s">
        <v>115</v>
      </c>
      <c r="B19" s="109" t="s">
        <v>112</v>
      </c>
      <c r="C19" s="110" t="s">
        <v>86</v>
      </c>
      <c r="D19" s="109" t="s">
        <v>7</v>
      </c>
      <c r="E19" s="109" t="s">
        <v>8</v>
      </c>
      <c r="F19" s="110" t="s">
        <v>9</v>
      </c>
      <c r="G19" s="109">
        <v>0.10199999999999999</v>
      </c>
      <c r="H19" s="109">
        <v>3560.45</v>
      </c>
      <c r="I19" s="121">
        <v>4719.96</v>
      </c>
      <c r="J19" s="109">
        <v>5333.5550000000003</v>
      </c>
      <c r="K19" s="109">
        <v>13</v>
      </c>
      <c r="L19" s="109">
        <v>481.44</v>
      </c>
      <c r="M19" s="109">
        <v>544.02</v>
      </c>
    </row>
    <row r="20" spans="1:13" ht="16.5" hidden="1" customHeight="1">
      <c r="A20" s="111" t="s">
        <v>116</v>
      </c>
      <c r="B20" s="125" t="s">
        <v>687</v>
      </c>
      <c r="C20" s="126" t="s">
        <v>86</v>
      </c>
      <c r="D20" s="125" t="s">
        <v>7</v>
      </c>
      <c r="E20" s="125" t="s">
        <v>8</v>
      </c>
      <c r="F20" s="126" t="s">
        <v>103</v>
      </c>
      <c r="G20" s="125">
        <v>126.1</v>
      </c>
      <c r="H20" s="125">
        <v>3.56</v>
      </c>
      <c r="I20" s="121">
        <v>4.72</v>
      </c>
      <c r="J20" s="125">
        <v>5.3339999999999996</v>
      </c>
      <c r="K20" s="125">
        <v>13</v>
      </c>
      <c r="L20" s="125">
        <v>595.19000000000005</v>
      </c>
      <c r="M20" s="125">
        <v>672.62</v>
      </c>
    </row>
    <row r="21" spans="1:13" ht="16.5" hidden="1" customHeight="1">
      <c r="A21" s="111" t="s">
        <v>119</v>
      </c>
      <c r="B21" s="125" t="s">
        <v>687</v>
      </c>
      <c r="C21" s="126" t="s">
        <v>86</v>
      </c>
      <c r="D21" s="125" t="s">
        <v>7</v>
      </c>
      <c r="E21" s="125" t="s">
        <v>8</v>
      </c>
      <c r="F21" s="126" t="s">
        <v>103</v>
      </c>
      <c r="G21" s="125">
        <v>507.26</v>
      </c>
      <c r="H21" s="125">
        <v>3.56</v>
      </c>
      <c r="I21" s="121">
        <v>5.43</v>
      </c>
      <c r="J21" s="125">
        <v>6.1360000000000001</v>
      </c>
      <c r="K21" s="125">
        <v>13</v>
      </c>
      <c r="L21" s="125">
        <v>2754.42</v>
      </c>
      <c r="M21" s="125">
        <v>3112.55</v>
      </c>
    </row>
    <row r="22" spans="1:13" ht="16.5" hidden="1" customHeight="1">
      <c r="A22" s="111" t="s">
        <v>123</v>
      </c>
      <c r="B22" s="125" t="s">
        <v>114</v>
      </c>
      <c r="C22" s="126" t="s">
        <v>86</v>
      </c>
      <c r="D22" s="125" t="s">
        <v>7</v>
      </c>
      <c r="E22" s="125" t="s">
        <v>13</v>
      </c>
      <c r="F22" s="126" t="s">
        <v>9</v>
      </c>
      <c r="G22" s="125">
        <v>1.0073000000000001</v>
      </c>
      <c r="H22" s="125">
        <v>3616.56</v>
      </c>
      <c r="I22" s="121">
        <v>5410.17</v>
      </c>
      <c r="J22" s="125">
        <v>6113.4920000000002</v>
      </c>
      <c r="K22" s="125">
        <v>13</v>
      </c>
      <c r="L22" s="125">
        <v>5449.66</v>
      </c>
      <c r="M22" s="125">
        <v>6158.12</v>
      </c>
    </row>
    <row r="23" spans="1:13" ht="16.5" hidden="1" customHeight="1">
      <c r="A23" s="111" t="s">
        <v>128</v>
      </c>
      <c r="B23" s="125" t="s">
        <v>114</v>
      </c>
      <c r="C23" s="126" t="s">
        <v>86</v>
      </c>
      <c r="D23" s="125" t="s">
        <v>7</v>
      </c>
      <c r="E23" s="125" t="s">
        <v>13</v>
      </c>
      <c r="F23" s="126" t="s">
        <v>9</v>
      </c>
      <c r="G23" s="125">
        <v>2.5647000000000002</v>
      </c>
      <c r="H23" s="125">
        <v>3616.56</v>
      </c>
      <c r="I23" s="121">
        <v>5325.46</v>
      </c>
      <c r="J23" s="125">
        <v>6017.77</v>
      </c>
      <c r="K23" s="125">
        <v>13</v>
      </c>
      <c r="L23" s="125">
        <v>13658.21</v>
      </c>
      <c r="M23" s="125">
        <v>15433.77</v>
      </c>
    </row>
    <row r="24" spans="1:13" ht="16.5" hidden="1" customHeight="1">
      <c r="A24" s="106" t="s">
        <v>131</v>
      </c>
      <c r="B24" s="109" t="s">
        <v>688</v>
      </c>
      <c r="C24" s="110" t="s">
        <v>86</v>
      </c>
      <c r="D24" s="109" t="s">
        <v>689</v>
      </c>
      <c r="E24" s="109" t="s">
        <v>98</v>
      </c>
      <c r="F24" s="110" t="s">
        <v>9</v>
      </c>
      <c r="G24" s="109">
        <v>3.1199999999999999E-2</v>
      </c>
      <c r="H24" s="109">
        <v>3614.37</v>
      </c>
      <c r="I24" s="121">
        <v>4797.16</v>
      </c>
      <c r="J24" s="109">
        <v>5589.6509999999998</v>
      </c>
      <c r="K24" s="109">
        <v>16.52</v>
      </c>
      <c r="L24" s="109">
        <v>149.66999999999999</v>
      </c>
      <c r="M24" s="109">
        <v>174.4</v>
      </c>
    </row>
    <row r="25" spans="1:13" ht="16.5" hidden="1" customHeight="1">
      <c r="A25" s="106" t="s">
        <v>135</v>
      </c>
      <c r="B25" s="109" t="s">
        <v>690</v>
      </c>
      <c r="C25" s="110" t="s">
        <v>86</v>
      </c>
      <c r="D25" s="109" t="s">
        <v>691</v>
      </c>
      <c r="E25" s="109" t="s">
        <v>98</v>
      </c>
      <c r="F25" s="110" t="s">
        <v>103</v>
      </c>
      <c r="G25" s="109">
        <v>4046.5201999999999</v>
      </c>
      <c r="H25" s="109">
        <v>3.55</v>
      </c>
      <c r="I25" s="121">
        <v>4.7</v>
      </c>
      <c r="J25" s="109">
        <v>5.3109999999999999</v>
      </c>
      <c r="K25" s="109">
        <v>13</v>
      </c>
      <c r="L25" s="109">
        <v>19018.64</v>
      </c>
      <c r="M25" s="109">
        <v>21491.07</v>
      </c>
    </row>
    <row r="26" spans="1:13" ht="16.5" hidden="1" customHeight="1">
      <c r="A26" s="106" t="s">
        <v>139</v>
      </c>
      <c r="B26" s="109" t="s">
        <v>692</v>
      </c>
      <c r="C26" s="110" t="s">
        <v>86</v>
      </c>
      <c r="D26" s="109" t="s">
        <v>693</v>
      </c>
      <c r="E26" s="109" t="s">
        <v>205</v>
      </c>
      <c r="F26" s="110" t="s">
        <v>103</v>
      </c>
      <c r="G26" s="109">
        <v>22148.186099999999</v>
      </c>
      <c r="H26" s="109">
        <v>3.54</v>
      </c>
      <c r="I26" s="121">
        <v>4.7</v>
      </c>
      <c r="J26" s="109">
        <v>5.3109999999999999</v>
      </c>
      <c r="K26" s="109">
        <v>13</v>
      </c>
      <c r="L26" s="109">
        <v>104096.47</v>
      </c>
      <c r="M26" s="109">
        <v>117629.02</v>
      </c>
    </row>
    <row r="27" spans="1:13" ht="16.5" hidden="1" customHeight="1">
      <c r="A27" s="106" t="s">
        <v>143</v>
      </c>
      <c r="B27" s="109" t="s">
        <v>117</v>
      </c>
      <c r="C27" s="110" t="s">
        <v>86</v>
      </c>
      <c r="D27" s="109" t="s">
        <v>118</v>
      </c>
      <c r="E27" s="109" t="s">
        <v>98</v>
      </c>
      <c r="F27" s="110" t="s">
        <v>9</v>
      </c>
      <c r="G27" s="109">
        <v>0.3926</v>
      </c>
      <c r="H27" s="109">
        <v>3464.42</v>
      </c>
      <c r="I27" s="121">
        <v>4898.76</v>
      </c>
      <c r="J27" s="109">
        <v>5535.5990000000002</v>
      </c>
      <c r="K27" s="109">
        <v>13</v>
      </c>
      <c r="L27" s="109">
        <v>1923.25</v>
      </c>
      <c r="M27" s="109">
        <v>2173.2800000000002</v>
      </c>
    </row>
    <row r="28" spans="1:13" ht="16.5" hidden="1" customHeight="1">
      <c r="A28" s="106" t="s">
        <v>144</v>
      </c>
      <c r="B28" s="109" t="s">
        <v>120</v>
      </c>
      <c r="C28" s="110" t="s">
        <v>86</v>
      </c>
      <c r="D28" s="109" t="s">
        <v>121</v>
      </c>
      <c r="E28" s="109" t="s">
        <v>122</v>
      </c>
      <c r="F28" s="110" t="s">
        <v>9</v>
      </c>
      <c r="G28" s="109">
        <v>2.0960999999999999</v>
      </c>
      <c r="H28" s="109">
        <v>3094.26</v>
      </c>
      <c r="I28" s="121">
        <v>4800</v>
      </c>
      <c r="J28" s="109">
        <v>5592.96</v>
      </c>
      <c r="K28" s="109">
        <v>16.52</v>
      </c>
      <c r="L28" s="109">
        <v>10061.280000000001</v>
      </c>
      <c r="M28" s="109">
        <v>11723.4</v>
      </c>
    </row>
    <row r="29" spans="1:13" ht="16.5" hidden="1" customHeight="1">
      <c r="A29" s="106" t="s">
        <v>145</v>
      </c>
      <c r="B29" s="109" t="s">
        <v>694</v>
      </c>
      <c r="C29" s="110" t="s">
        <v>86</v>
      </c>
      <c r="D29" s="109" t="s">
        <v>121</v>
      </c>
      <c r="E29" s="109" t="s">
        <v>695</v>
      </c>
      <c r="F29" s="110" t="s">
        <v>9</v>
      </c>
      <c r="G29" s="109">
        <v>1.5599999999999999E-2</v>
      </c>
      <c r="H29" s="109">
        <v>3047.04</v>
      </c>
      <c r="I29" s="121">
        <v>4800</v>
      </c>
      <c r="J29" s="109">
        <v>5592.96</v>
      </c>
      <c r="K29" s="109">
        <v>16.52</v>
      </c>
      <c r="L29" s="109">
        <v>74.88</v>
      </c>
      <c r="M29" s="109">
        <v>87.25</v>
      </c>
    </row>
    <row r="30" spans="1:13" ht="16.5" hidden="1" customHeight="1">
      <c r="A30" s="106" t="s">
        <v>148</v>
      </c>
      <c r="B30" s="107" t="s">
        <v>124</v>
      </c>
      <c r="C30" s="108" t="s">
        <v>86</v>
      </c>
      <c r="D30" s="107" t="s">
        <v>125</v>
      </c>
      <c r="E30" s="107" t="s">
        <v>126</v>
      </c>
      <c r="F30" s="108" t="s">
        <v>127</v>
      </c>
      <c r="G30" s="107">
        <v>50.387999999999998</v>
      </c>
      <c r="H30" s="107">
        <v>30</v>
      </c>
      <c r="I30" s="120">
        <v>30</v>
      </c>
      <c r="J30" s="107">
        <v>34.96</v>
      </c>
      <c r="K30" s="107">
        <v>16.52</v>
      </c>
      <c r="L30" s="107">
        <v>1511.64</v>
      </c>
      <c r="M30" s="107">
        <v>1761.56</v>
      </c>
    </row>
    <row r="31" spans="1:13" ht="16.5" hidden="1" customHeight="1">
      <c r="A31" s="106" t="s">
        <v>149</v>
      </c>
      <c r="B31" s="107" t="s">
        <v>129</v>
      </c>
      <c r="C31" s="108" t="s">
        <v>86</v>
      </c>
      <c r="D31" s="107" t="s">
        <v>130</v>
      </c>
      <c r="E31" s="107" t="s">
        <v>71</v>
      </c>
      <c r="F31" s="108" t="s">
        <v>127</v>
      </c>
      <c r="G31" s="107">
        <v>22.113900000000001</v>
      </c>
      <c r="H31" s="107">
        <v>135</v>
      </c>
      <c r="I31" s="120">
        <v>135</v>
      </c>
      <c r="J31" s="107">
        <v>157.30000000000001</v>
      </c>
      <c r="K31" s="107">
        <v>16.52</v>
      </c>
      <c r="L31" s="107">
        <v>2985.38</v>
      </c>
      <c r="M31" s="107">
        <v>3478.52</v>
      </c>
    </row>
    <row r="32" spans="1:13" ht="16.5" hidden="1" customHeight="1">
      <c r="A32" s="106" t="s">
        <v>152</v>
      </c>
      <c r="B32" s="109" t="s">
        <v>132</v>
      </c>
      <c r="C32" s="110" t="s">
        <v>86</v>
      </c>
      <c r="D32" s="109" t="s">
        <v>133</v>
      </c>
      <c r="E32" s="109" t="s">
        <v>134</v>
      </c>
      <c r="F32" s="110" t="s">
        <v>9</v>
      </c>
      <c r="G32" s="109">
        <v>1.8654999999999999</v>
      </c>
      <c r="H32" s="109">
        <v>3139.88</v>
      </c>
      <c r="I32" s="121">
        <v>4649.3</v>
      </c>
      <c r="J32" s="109">
        <v>5417.3639999999996</v>
      </c>
      <c r="K32" s="109">
        <v>16.52</v>
      </c>
      <c r="L32" s="109">
        <v>8673.27</v>
      </c>
      <c r="M32" s="109">
        <v>10106.09</v>
      </c>
    </row>
    <row r="33" spans="1:13" ht="16.5" hidden="1" customHeight="1">
      <c r="A33" s="106" t="s">
        <v>153</v>
      </c>
      <c r="B33" s="107" t="s">
        <v>696</v>
      </c>
      <c r="C33" s="108" t="s">
        <v>86</v>
      </c>
      <c r="D33" s="107" t="s">
        <v>697</v>
      </c>
      <c r="E33" s="107" t="s">
        <v>698</v>
      </c>
      <c r="F33" s="108" t="s">
        <v>344</v>
      </c>
      <c r="G33" s="107">
        <v>4169.2</v>
      </c>
      <c r="H33" s="107">
        <v>3.07</v>
      </c>
      <c r="I33" s="120">
        <v>3.07</v>
      </c>
      <c r="J33" s="107">
        <v>3.58</v>
      </c>
      <c r="K33" s="107">
        <v>16.52</v>
      </c>
      <c r="L33" s="107">
        <v>12799.44</v>
      </c>
      <c r="M33" s="107">
        <v>14925.74</v>
      </c>
    </row>
    <row r="34" spans="1:13" ht="16.5" hidden="1" customHeight="1">
      <c r="A34" s="106" t="s">
        <v>156</v>
      </c>
      <c r="B34" s="109" t="s">
        <v>699</v>
      </c>
      <c r="C34" s="110" t="s">
        <v>86</v>
      </c>
      <c r="D34" s="109" t="s">
        <v>693</v>
      </c>
      <c r="E34" s="109" t="s">
        <v>45</v>
      </c>
      <c r="F34" s="110" t="s">
        <v>103</v>
      </c>
      <c r="G34" s="109">
        <v>7839.9160000000002</v>
      </c>
      <c r="H34" s="109">
        <v>27.46</v>
      </c>
      <c r="I34" s="155">
        <v>4.8</v>
      </c>
      <c r="J34" s="109">
        <v>5.593</v>
      </c>
      <c r="K34" s="109">
        <v>16.52</v>
      </c>
      <c r="L34" s="109">
        <v>37631.599999999999</v>
      </c>
      <c r="M34" s="109">
        <v>43848.65</v>
      </c>
    </row>
    <row r="35" spans="1:13" ht="16.5" hidden="1" customHeight="1">
      <c r="A35" s="106" t="s">
        <v>161</v>
      </c>
      <c r="B35" s="107" t="s">
        <v>700</v>
      </c>
      <c r="C35" s="108" t="s">
        <v>86</v>
      </c>
      <c r="D35" s="107" t="s">
        <v>701</v>
      </c>
      <c r="E35" s="107" t="s">
        <v>45</v>
      </c>
      <c r="F35" s="108" t="s">
        <v>103</v>
      </c>
      <c r="G35" s="107">
        <v>18.787199999999999</v>
      </c>
      <c r="H35" s="107">
        <v>23.77</v>
      </c>
      <c r="I35" s="120">
        <v>23.77</v>
      </c>
      <c r="J35" s="107">
        <v>27.696999999999999</v>
      </c>
      <c r="K35" s="107">
        <v>16.52</v>
      </c>
      <c r="L35" s="107">
        <v>446.57</v>
      </c>
      <c r="M35" s="107">
        <v>520.35</v>
      </c>
    </row>
    <row r="36" spans="1:13" ht="16.5" hidden="1" customHeight="1">
      <c r="A36" s="106" t="s">
        <v>164</v>
      </c>
      <c r="B36" s="107" t="s">
        <v>136</v>
      </c>
      <c r="C36" s="108" t="s">
        <v>86</v>
      </c>
      <c r="D36" s="107" t="s">
        <v>137</v>
      </c>
      <c r="E36" s="107" t="s">
        <v>45</v>
      </c>
      <c r="F36" s="108" t="s">
        <v>138</v>
      </c>
      <c r="G36" s="107">
        <v>8.9999999999999998E-4</v>
      </c>
      <c r="H36" s="107">
        <v>180</v>
      </c>
      <c r="I36" s="120">
        <v>180</v>
      </c>
      <c r="J36" s="107">
        <v>209.74</v>
      </c>
      <c r="K36" s="107">
        <v>16.52</v>
      </c>
      <c r="L36" s="107">
        <v>0.16</v>
      </c>
      <c r="M36" s="107">
        <v>0.19</v>
      </c>
    </row>
    <row r="37" spans="1:13" ht="16.5" hidden="1" customHeight="1">
      <c r="A37" s="106" t="s">
        <v>167</v>
      </c>
      <c r="B37" s="127" t="s">
        <v>702</v>
      </c>
      <c r="C37" s="128" t="s">
        <v>86</v>
      </c>
      <c r="D37" s="127" t="s">
        <v>703</v>
      </c>
      <c r="E37" s="127" t="s">
        <v>88</v>
      </c>
      <c r="F37" s="128" t="s">
        <v>127</v>
      </c>
      <c r="G37" s="127">
        <v>1532.55</v>
      </c>
      <c r="H37" s="127">
        <v>29.63</v>
      </c>
      <c r="I37" s="129">
        <v>85</v>
      </c>
      <c r="J37" s="127">
        <v>99.042000000000002</v>
      </c>
      <c r="K37" s="127">
        <v>16.52</v>
      </c>
      <c r="L37" s="127">
        <v>130266.75</v>
      </c>
      <c r="M37" s="127">
        <v>151786.82</v>
      </c>
    </row>
    <row r="38" spans="1:13" ht="16.5" hidden="1" customHeight="1">
      <c r="A38" s="106" t="s">
        <v>171</v>
      </c>
      <c r="B38" s="127" t="s">
        <v>702</v>
      </c>
      <c r="C38" s="128" t="s">
        <v>86</v>
      </c>
      <c r="D38" s="127" t="s">
        <v>703</v>
      </c>
      <c r="E38" s="127" t="s">
        <v>76</v>
      </c>
      <c r="F38" s="128" t="s">
        <v>127</v>
      </c>
      <c r="G38" s="127">
        <v>799.68</v>
      </c>
      <c r="H38" s="127">
        <v>29.63</v>
      </c>
      <c r="I38" s="129">
        <v>45</v>
      </c>
      <c r="J38" s="127">
        <v>52.433999999999997</v>
      </c>
      <c r="K38" s="127">
        <v>16.52</v>
      </c>
      <c r="L38" s="127">
        <v>35985.599999999999</v>
      </c>
      <c r="M38" s="127">
        <v>41930.42</v>
      </c>
    </row>
    <row r="39" spans="1:13" ht="16.5" hidden="1" customHeight="1">
      <c r="A39" s="111" t="s">
        <v>172</v>
      </c>
      <c r="B39" s="118" t="s">
        <v>140</v>
      </c>
      <c r="C39" s="119" t="s">
        <v>86</v>
      </c>
      <c r="D39" s="118" t="s">
        <v>141</v>
      </c>
      <c r="E39" s="118" t="s">
        <v>45</v>
      </c>
      <c r="F39" s="119" t="s">
        <v>142</v>
      </c>
      <c r="G39" s="118">
        <v>168.21789999999999</v>
      </c>
      <c r="H39" s="118">
        <v>13.33</v>
      </c>
      <c r="I39" s="124">
        <v>13.33</v>
      </c>
      <c r="J39" s="118">
        <v>15.53</v>
      </c>
      <c r="K39" s="118">
        <v>16.52</v>
      </c>
      <c r="L39" s="118">
        <v>2242.34</v>
      </c>
      <c r="M39" s="118">
        <v>2612.42</v>
      </c>
    </row>
    <row r="40" spans="1:13" ht="16.5" hidden="1" customHeight="1">
      <c r="A40" s="111" t="s">
        <v>175</v>
      </c>
      <c r="B40" s="118" t="s">
        <v>140</v>
      </c>
      <c r="C40" s="119" t="s">
        <v>86</v>
      </c>
      <c r="D40" s="118" t="s">
        <v>141</v>
      </c>
      <c r="E40" s="118" t="s">
        <v>45</v>
      </c>
      <c r="F40" s="119" t="s">
        <v>142</v>
      </c>
      <c r="G40" s="118">
        <v>0.37259999999999999</v>
      </c>
      <c r="H40" s="118">
        <v>13.33</v>
      </c>
      <c r="I40" s="124">
        <v>13.33</v>
      </c>
      <c r="J40" s="118">
        <v>15.063000000000001</v>
      </c>
      <c r="K40" s="118">
        <v>13</v>
      </c>
      <c r="L40" s="118">
        <v>4.97</v>
      </c>
      <c r="M40" s="118">
        <v>5.61</v>
      </c>
    </row>
    <row r="41" spans="1:13" ht="16.5" hidden="1" customHeight="1">
      <c r="A41" s="111" t="s">
        <v>178</v>
      </c>
      <c r="B41" s="118" t="s">
        <v>140</v>
      </c>
      <c r="C41" s="119" t="s">
        <v>86</v>
      </c>
      <c r="D41" s="118" t="s">
        <v>141</v>
      </c>
      <c r="E41" s="118" t="s">
        <v>45</v>
      </c>
      <c r="F41" s="119" t="s">
        <v>142</v>
      </c>
      <c r="G41" s="118">
        <v>59.200699999999998</v>
      </c>
      <c r="H41" s="118">
        <v>13.33</v>
      </c>
      <c r="I41" s="124">
        <v>13.33</v>
      </c>
      <c r="J41" s="118">
        <v>15.532</v>
      </c>
      <c r="K41" s="118">
        <v>16.52</v>
      </c>
      <c r="L41" s="118">
        <v>789.15</v>
      </c>
      <c r="M41" s="118">
        <v>919.51</v>
      </c>
    </row>
    <row r="42" spans="1:13" ht="16.5" hidden="1" customHeight="1">
      <c r="A42" s="111" t="s">
        <v>179</v>
      </c>
      <c r="B42" s="125" t="s">
        <v>146</v>
      </c>
      <c r="C42" s="126" t="s">
        <v>86</v>
      </c>
      <c r="D42" s="125" t="s">
        <v>147</v>
      </c>
      <c r="E42" s="125" t="s">
        <v>45</v>
      </c>
      <c r="F42" s="126" t="s">
        <v>127</v>
      </c>
      <c r="G42" s="125">
        <v>22021.815600000002</v>
      </c>
      <c r="H42" s="125">
        <v>6.69</v>
      </c>
      <c r="I42" s="155">
        <v>3.42</v>
      </c>
      <c r="J42" s="125">
        <v>3.86</v>
      </c>
      <c r="K42" s="125">
        <v>13</v>
      </c>
      <c r="L42" s="125">
        <v>75314.61</v>
      </c>
      <c r="M42" s="125">
        <v>85004.21</v>
      </c>
    </row>
    <row r="43" spans="1:13" ht="16.5" hidden="1" customHeight="1">
      <c r="A43" s="111" t="s">
        <v>182</v>
      </c>
      <c r="B43" s="125" t="s">
        <v>146</v>
      </c>
      <c r="C43" s="126" t="s">
        <v>86</v>
      </c>
      <c r="D43" s="125" t="s">
        <v>147</v>
      </c>
      <c r="E43" s="125" t="s">
        <v>45</v>
      </c>
      <c r="F43" s="126" t="s">
        <v>127</v>
      </c>
      <c r="G43" s="125">
        <v>4370.0483000000004</v>
      </c>
      <c r="H43" s="125">
        <v>6.69</v>
      </c>
      <c r="I43" s="155">
        <v>3.42</v>
      </c>
      <c r="J43" s="125">
        <v>3.42</v>
      </c>
      <c r="K43" s="125">
        <v>0</v>
      </c>
      <c r="L43" s="125">
        <v>14945.57</v>
      </c>
      <c r="M43" s="125">
        <v>14945.57</v>
      </c>
    </row>
    <row r="44" spans="1:13" ht="16.5" hidden="1" customHeight="1">
      <c r="A44" s="106" t="s">
        <v>185</v>
      </c>
      <c r="B44" s="107" t="s">
        <v>704</v>
      </c>
      <c r="C44" s="108" t="s">
        <v>86</v>
      </c>
      <c r="D44" s="107" t="s">
        <v>705</v>
      </c>
      <c r="E44" s="107" t="s">
        <v>45</v>
      </c>
      <c r="F44" s="108" t="s">
        <v>142</v>
      </c>
      <c r="G44" s="107">
        <v>117.94670000000001</v>
      </c>
      <c r="H44" s="107">
        <v>1.89</v>
      </c>
      <c r="I44" s="120">
        <v>1.89</v>
      </c>
      <c r="J44" s="107">
        <v>2.2000000000000002</v>
      </c>
      <c r="K44" s="107">
        <v>16.52</v>
      </c>
      <c r="L44" s="107">
        <v>222.92</v>
      </c>
      <c r="M44" s="107">
        <v>259.48</v>
      </c>
    </row>
    <row r="45" spans="1:13" ht="16.5" hidden="1" customHeight="1">
      <c r="A45" s="111" t="s">
        <v>186</v>
      </c>
      <c r="B45" s="125" t="s">
        <v>150</v>
      </c>
      <c r="C45" s="126" t="s">
        <v>86</v>
      </c>
      <c r="D45" s="125" t="s">
        <v>151</v>
      </c>
      <c r="E45" s="125" t="s">
        <v>45</v>
      </c>
      <c r="F45" s="126" t="s">
        <v>127</v>
      </c>
      <c r="G45" s="125">
        <v>11275.9058</v>
      </c>
      <c r="H45" s="125">
        <v>3.25</v>
      </c>
      <c r="I45" s="155">
        <v>1.25</v>
      </c>
      <c r="J45" s="125">
        <v>1.41</v>
      </c>
      <c r="K45" s="125">
        <v>13</v>
      </c>
      <c r="L45" s="125">
        <v>14094.88</v>
      </c>
      <c r="M45" s="125">
        <v>15899.03</v>
      </c>
    </row>
    <row r="46" spans="1:13" ht="16.5" hidden="1" customHeight="1">
      <c r="A46" s="111" t="s">
        <v>190</v>
      </c>
      <c r="B46" s="125" t="s">
        <v>150</v>
      </c>
      <c r="C46" s="126" t="s">
        <v>86</v>
      </c>
      <c r="D46" s="125" t="s">
        <v>151</v>
      </c>
      <c r="E46" s="125" t="s">
        <v>45</v>
      </c>
      <c r="F46" s="126" t="s">
        <v>127</v>
      </c>
      <c r="G46" s="125">
        <v>107.04</v>
      </c>
      <c r="H46" s="125">
        <v>3.25</v>
      </c>
      <c r="I46" s="155">
        <v>1.25</v>
      </c>
      <c r="J46" s="125">
        <v>1.4570000000000001</v>
      </c>
      <c r="K46" s="125">
        <v>16.52</v>
      </c>
      <c r="L46" s="125">
        <v>133.80000000000001</v>
      </c>
      <c r="M46" s="125">
        <v>155.96</v>
      </c>
    </row>
    <row r="47" spans="1:13" ht="16.5" hidden="1" customHeight="1">
      <c r="A47" s="111" t="s">
        <v>193</v>
      </c>
      <c r="B47" s="118" t="s">
        <v>706</v>
      </c>
      <c r="C47" s="119" t="s">
        <v>86</v>
      </c>
      <c r="D47" s="118" t="s">
        <v>707</v>
      </c>
      <c r="E47" s="118" t="s">
        <v>98</v>
      </c>
      <c r="F47" s="119" t="s">
        <v>708</v>
      </c>
      <c r="G47" s="118">
        <v>8.3640000000000008</v>
      </c>
      <c r="H47" s="118">
        <v>0.68</v>
      </c>
      <c r="I47" s="124">
        <v>0.68</v>
      </c>
      <c r="J47" s="118">
        <v>0.79</v>
      </c>
      <c r="K47" s="118">
        <v>16.52</v>
      </c>
      <c r="L47" s="118">
        <v>5.69</v>
      </c>
      <c r="M47" s="118">
        <v>6.61</v>
      </c>
    </row>
    <row r="48" spans="1:13" ht="16.5" hidden="1" customHeight="1">
      <c r="A48" s="111" t="s">
        <v>196</v>
      </c>
      <c r="B48" s="125" t="s">
        <v>706</v>
      </c>
      <c r="C48" s="126" t="s">
        <v>86</v>
      </c>
      <c r="D48" s="125" t="s">
        <v>707</v>
      </c>
      <c r="E48" s="125" t="s">
        <v>98</v>
      </c>
      <c r="F48" s="126" t="s">
        <v>708</v>
      </c>
      <c r="G48" s="125">
        <v>15968.010200000001</v>
      </c>
      <c r="H48" s="125">
        <v>0.68</v>
      </c>
      <c r="I48" s="155">
        <v>0.4</v>
      </c>
      <c r="J48" s="125">
        <v>0.46600000000000003</v>
      </c>
      <c r="K48" s="125">
        <v>16.52</v>
      </c>
      <c r="L48" s="125">
        <v>6387.2</v>
      </c>
      <c r="M48" s="125">
        <v>7441.09</v>
      </c>
    </row>
    <row r="49" spans="1:13" ht="16.5" hidden="1" customHeight="1">
      <c r="A49" s="106" t="s">
        <v>200</v>
      </c>
      <c r="B49" s="107" t="s">
        <v>709</v>
      </c>
      <c r="C49" s="108" t="s">
        <v>86</v>
      </c>
      <c r="D49" s="107" t="s">
        <v>710</v>
      </c>
      <c r="E49" s="107" t="s">
        <v>711</v>
      </c>
      <c r="F49" s="108" t="s">
        <v>160</v>
      </c>
      <c r="G49" s="107">
        <v>1368.3712</v>
      </c>
      <c r="H49" s="107">
        <v>0.25</v>
      </c>
      <c r="I49" s="120">
        <v>0.25</v>
      </c>
      <c r="J49" s="107">
        <v>0.28999999999999998</v>
      </c>
      <c r="K49" s="107">
        <v>16.52</v>
      </c>
      <c r="L49" s="107">
        <v>342.09</v>
      </c>
      <c r="M49" s="107">
        <v>396.83</v>
      </c>
    </row>
    <row r="50" spans="1:13" ht="16.5" hidden="1" customHeight="1">
      <c r="A50" s="106" t="s">
        <v>201</v>
      </c>
      <c r="B50" s="107" t="s">
        <v>712</v>
      </c>
      <c r="C50" s="108" t="s">
        <v>86</v>
      </c>
      <c r="D50" s="107" t="s">
        <v>710</v>
      </c>
      <c r="E50" s="107" t="s">
        <v>713</v>
      </c>
      <c r="F50" s="108" t="s">
        <v>160</v>
      </c>
      <c r="G50" s="107">
        <v>7136.777</v>
      </c>
      <c r="H50" s="107">
        <v>0.75</v>
      </c>
      <c r="I50" s="120">
        <v>0.75</v>
      </c>
      <c r="J50" s="107">
        <v>0.87</v>
      </c>
      <c r="K50" s="107">
        <v>16.52</v>
      </c>
      <c r="L50" s="107">
        <v>5352.58</v>
      </c>
      <c r="M50" s="107">
        <v>6209</v>
      </c>
    </row>
    <row r="51" spans="1:13" ht="16.5" hidden="1" customHeight="1">
      <c r="A51" s="106" t="s">
        <v>205</v>
      </c>
      <c r="B51" s="109" t="s">
        <v>714</v>
      </c>
      <c r="C51" s="110" t="s">
        <v>86</v>
      </c>
      <c r="D51" s="109" t="s">
        <v>710</v>
      </c>
      <c r="E51" s="109" t="s">
        <v>715</v>
      </c>
      <c r="F51" s="110" t="s">
        <v>160</v>
      </c>
      <c r="G51" s="109">
        <v>3948.8717000000001</v>
      </c>
      <c r="H51" s="109">
        <v>0.78</v>
      </c>
      <c r="I51" s="155">
        <v>0.25</v>
      </c>
      <c r="J51" s="109">
        <v>0.29099999999999998</v>
      </c>
      <c r="K51" s="109">
        <v>16.52</v>
      </c>
      <c r="L51" s="109">
        <v>987.22</v>
      </c>
      <c r="M51" s="109">
        <v>1149.1199999999999</v>
      </c>
    </row>
    <row r="52" spans="1:13" ht="16.5" hidden="1" customHeight="1">
      <c r="A52" s="106" t="s">
        <v>208</v>
      </c>
      <c r="B52" s="107" t="s">
        <v>716</v>
      </c>
      <c r="C52" s="108" t="s">
        <v>86</v>
      </c>
      <c r="D52" s="107" t="s">
        <v>710</v>
      </c>
      <c r="E52" s="107" t="s">
        <v>717</v>
      </c>
      <c r="F52" s="108" t="s">
        <v>160</v>
      </c>
      <c r="G52" s="107">
        <v>702.80799999999999</v>
      </c>
      <c r="H52" s="107">
        <v>7.8</v>
      </c>
      <c r="I52" s="120">
        <v>7.8</v>
      </c>
      <c r="J52" s="107">
        <v>9.09</v>
      </c>
      <c r="K52" s="107">
        <v>16.52</v>
      </c>
      <c r="L52" s="107">
        <v>5481.9</v>
      </c>
      <c r="M52" s="107">
        <v>6388.52</v>
      </c>
    </row>
    <row r="53" spans="1:13" ht="16.5" hidden="1" customHeight="1">
      <c r="A53" s="106" t="s">
        <v>211</v>
      </c>
      <c r="B53" s="107" t="s">
        <v>718</v>
      </c>
      <c r="C53" s="108" t="s">
        <v>86</v>
      </c>
      <c r="D53" s="107" t="s">
        <v>719</v>
      </c>
      <c r="E53" s="107" t="s">
        <v>720</v>
      </c>
      <c r="F53" s="108" t="s">
        <v>160</v>
      </c>
      <c r="G53" s="107">
        <v>1.32</v>
      </c>
      <c r="H53" s="107">
        <v>0.21</v>
      </c>
      <c r="I53" s="120">
        <v>0.21</v>
      </c>
      <c r="J53" s="107">
        <v>0.24</v>
      </c>
      <c r="K53" s="107">
        <v>16.52</v>
      </c>
      <c r="L53" s="107">
        <v>0.28000000000000003</v>
      </c>
      <c r="M53" s="107">
        <v>0.32</v>
      </c>
    </row>
    <row r="54" spans="1:13" ht="16.5" hidden="1" customHeight="1">
      <c r="A54" s="106" t="s">
        <v>214</v>
      </c>
      <c r="B54" s="107" t="s">
        <v>721</v>
      </c>
      <c r="C54" s="108" t="s">
        <v>86</v>
      </c>
      <c r="D54" s="107" t="s">
        <v>719</v>
      </c>
      <c r="E54" s="107" t="s">
        <v>722</v>
      </c>
      <c r="F54" s="108" t="s">
        <v>160</v>
      </c>
      <c r="G54" s="107">
        <v>6.3385999999999996</v>
      </c>
      <c r="H54" s="107">
        <v>1.25</v>
      </c>
      <c r="I54" s="120">
        <v>1.25</v>
      </c>
      <c r="J54" s="107">
        <v>1.4570000000000001</v>
      </c>
      <c r="K54" s="107">
        <v>16.52</v>
      </c>
      <c r="L54" s="107">
        <v>7.92</v>
      </c>
      <c r="M54" s="107">
        <v>9.24</v>
      </c>
    </row>
    <row r="55" spans="1:13" ht="16.5" hidden="1" customHeight="1">
      <c r="A55" s="106" t="s">
        <v>217</v>
      </c>
      <c r="B55" s="107" t="s">
        <v>723</v>
      </c>
      <c r="C55" s="108" t="s">
        <v>86</v>
      </c>
      <c r="D55" s="107" t="s">
        <v>724</v>
      </c>
      <c r="E55" s="107" t="s">
        <v>725</v>
      </c>
      <c r="F55" s="108" t="s">
        <v>160</v>
      </c>
      <c r="G55" s="107">
        <v>3.96</v>
      </c>
      <c r="H55" s="107">
        <v>4.2</v>
      </c>
      <c r="I55" s="120">
        <v>4.2</v>
      </c>
      <c r="J55" s="107">
        <v>4.8899999999999997</v>
      </c>
      <c r="K55" s="107">
        <v>16.52</v>
      </c>
      <c r="L55" s="107">
        <v>16.63</v>
      </c>
      <c r="M55" s="107">
        <v>19.36</v>
      </c>
    </row>
    <row r="56" spans="1:13" ht="16.5" hidden="1" customHeight="1">
      <c r="A56" s="111" t="s">
        <v>218</v>
      </c>
      <c r="B56" s="118" t="s">
        <v>726</v>
      </c>
      <c r="C56" s="119" t="s">
        <v>86</v>
      </c>
      <c r="D56" s="118" t="s">
        <v>727</v>
      </c>
      <c r="E56" s="118" t="s">
        <v>98</v>
      </c>
      <c r="F56" s="119" t="s">
        <v>708</v>
      </c>
      <c r="G56" s="118">
        <v>1416.8178</v>
      </c>
      <c r="H56" s="118">
        <v>2.82</v>
      </c>
      <c r="I56" s="124">
        <v>2.82</v>
      </c>
      <c r="J56" s="118">
        <v>3.29</v>
      </c>
      <c r="K56" s="118">
        <v>16.52</v>
      </c>
      <c r="L56" s="118">
        <v>3995.43</v>
      </c>
      <c r="M56" s="118">
        <v>4661.33</v>
      </c>
    </row>
    <row r="57" spans="1:13" ht="16.5" hidden="1" customHeight="1">
      <c r="A57" s="111" t="s">
        <v>221</v>
      </c>
      <c r="B57" s="118" t="s">
        <v>726</v>
      </c>
      <c r="C57" s="119" t="s">
        <v>86</v>
      </c>
      <c r="D57" s="118" t="s">
        <v>727</v>
      </c>
      <c r="E57" s="118" t="s">
        <v>98</v>
      </c>
      <c r="F57" s="119" t="s">
        <v>708</v>
      </c>
      <c r="G57" s="118">
        <v>64.626499999999993</v>
      </c>
      <c r="H57" s="118">
        <v>2.82</v>
      </c>
      <c r="I57" s="124">
        <v>2.82</v>
      </c>
      <c r="J57" s="118">
        <v>3.286</v>
      </c>
      <c r="K57" s="118">
        <v>16.52</v>
      </c>
      <c r="L57" s="118">
        <v>182.25</v>
      </c>
      <c r="M57" s="118">
        <v>212.36</v>
      </c>
    </row>
    <row r="58" spans="1:13" ht="16.5" hidden="1" customHeight="1">
      <c r="A58" s="106" t="s">
        <v>224</v>
      </c>
      <c r="B58" s="107" t="s">
        <v>154</v>
      </c>
      <c r="C58" s="108" t="s">
        <v>86</v>
      </c>
      <c r="D58" s="107" t="s">
        <v>155</v>
      </c>
      <c r="E58" s="107" t="s">
        <v>98</v>
      </c>
      <c r="F58" s="108" t="s">
        <v>103</v>
      </c>
      <c r="G58" s="107">
        <v>0.1535</v>
      </c>
      <c r="H58" s="107">
        <v>5.58</v>
      </c>
      <c r="I58" s="120">
        <v>5.58</v>
      </c>
      <c r="J58" s="107">
        <v>6.5</v>
      </c>
      <c r="K58" s="107">
        <v>16.52</v>
      </c>
      <c r="L58" s="107">
        <v>0.86</v>
      </c>
      <c r="M58" s="107">
        <v>1</v>
      </c>
    </row>
    <row r="59" spans="1:13" ht="16.5" hidden="1" customHeight="1">
      <c r="A59" s="111" t="s">
        <v>227</v>
      </c>
      <c r="B59" s="118" t="s">
        <v>728</v>
      </c>
      <c r="C59" s="119" t="s">
        <v>86</v>
      </c>
      <c r="D59" s="118" t="s">
        <v>729</v>
      </c>
      <c r="E59" s="118" t="s">
        <v>45</v>
      </c>
      <c r="F59" s="119" t="s">
        <v>103</v>
      </c>
      <c r="G59" s="118">
        <v>44.1297</v>
      </c>
      <c r="H59" s="118">
        <v>12</v>
      </c>
      <c r="I59" s="124">
        <v>12</v>
      </c>
      <c r="J59" s="118">
        <v>13.98</v>
      </c>
      <c r="K59" s="118">
        <v>16.52</v>
      </c>
      <c r="L59" s="118">
        <v>529.55999999999995</v>
      </c>
      <c r="M59" s="118">
        <v>616.92999999999995</v>
      </c>
    </row>
    <row r="60" spans="1:13" ht="16.5" hidden="1" customHeight="1">
      <c r="A60" s="111" t="s">
        <v>232</v>
      </c>
      <c r="B60" s="118" t="s">
        <v>728</v>
      </c>
      <c r="C60" s="119" t="s">
        <v>86</v>
      </c>
      <c r="D60" s="118" t="s">
        <v>729</v>
      </c>
      <c r="E60" s="118" t="s">
        <v>45</v>
      </c>
      <c r="F60" s="119" t="s">
        <v>103</v>
      </c>
      <c r="G60" s="118">
        <v>1.8848</v>
      </c>
      <c r="H60" s="118">
        <v>12</v>
      </c>
      <c r="I60" s="124">
        <v>12</v>
      </c>
      <c r="J60" s="118">
        <v>13.981999999999999</v>
      </c>
      <c r="K60" s="118">
        <v>16.52</v>
      </c>
      <c r="L60" s="118">
        <v>22.62</v>
      </c>
      <c r="M60" s="118">
        <v>26.35</v>
      </c>
    </row>
    <row r="61" spans="1:13" ht="16.5" hidden="1" customHeight="1">
      <c r="A61" s="106" t="s">
        <v>236</v>
      </c>
      <c r="B61" s="107" t="s">
        <v>730</v>
      </c>
      <c r="C61" s="108" t="s">
        <v>86</v>
      </c>
      <c r="D61" s="107" t="s">
        <v>731</v>
      </c>
      <c r="E61" s="107" t="s">
        <v>732</v>
      </c>
      <c r="F61" s="108" t="s">
        <v>160</v>
      </c>
      <c r="G61" s="107">
        <v>472.84219999999999</v>
      </c>
      <c r="H61" s="107">
        <v>7.04</v>
      </c>
      <c r="I61" s="120">
        <v>7.04</v>
      </c>
      <c r="J61" s="107">
        <v>8.1999999999999993</v>
      </c>
      <c r="K61" s="107">
        <v>16.52</v>
      </c>
      <c r="L61" s="107">
        <v>3328.81</v>
      </c>
      <c r="M61" s="107">
        <v>3877.31</v>
      </c>
    </row>
    <row r="62" spans="1:13" ht="16.5" hidden="1" customHeight="1">
      <c r="A62" s="106" t="s">
        <v>239</v>
      </c>
      <c r="B62" s="107" t="s">
        <v>157</v>
      </c>
      <c r="C62" s="108" t="s">
        <v>86</v>
      </c>
      <c r="D62" s="107" t="s">
        <v>158</v>
      </c>
      <c r="E62" s="107" t="s">
        <v>159</v>
      </c>
      <c r="F62" s="108" t="s">
        <v>160</v>
      </c>
      <c r="G62" s="107">
        <v>18.5776</v>
      </c>
      <c r="H62" s="107">
        <v>1.3</v>
      </c>
      <c r="I62" s="120">
        <v>1.3</v>
      </c>
      <c r="J62" s="107">
        <v>1.51</v>
      </c>
      <c r="K62" s="107">
        <v>16.52</v>
      </c>
      <c r="L62" s="107">
        <v>24.15</v>
      </c>
      <c r="M62" s="107">
        <v>28.05</v>
      </c>
    </row>
    <row r="63" spans="1:13" ht="16.5" hidden="1" customHeight="1">
      <c r="A63" s="106" t="s">
        <v>240</v>
      </c>
      <c r="B63" s="107" t="s">
        <v>162</v>
      </c>
      <c r="C63" s="108" t="s">
        <v>86</v>
      </c>
      <c r="D63" s="107" t="s">
        <v>158</v>
      </c>
      <c r="E63" s="107" t="s">
        <v>163</v>
      </c>
      <c r="F63" s="108" t="s">
        <v>160</v>
      </c>
      <c r="G63" s="107">
        <v>3503.7282</v>
      </c>
      <c r="H63" s="107">
        <v>2.65</v>
      </c>
      <c r="I63" s="120">
        <v>2.65</v>
      </c>
      <c r="J63" s="107">
        <v>2.9950000000000001</v>
      </c>
      <c r="K63" s="107">
        <v>13</v>
      </c>
      <c r="L63" s="107">
        <v>9284.8799999999992</v>
      </c>
      <c r="M63" s="107">
        <v>10493.67</v>
      </c>
    </row>
    <row r="64" spans="1:13" ht="16.5" hidden="1" customHeight="1">
      <c r="A64" s="106" t="s">
        <v>241</v>
      </c>
      <c r="B64" s="107" t="s">
        <v>733</v>
      </c>
      <c r="C64" s="108" t="s">
        <v>86</v>
      </c>
      <c r="D64" s="107" t="s">
        <v>158</v>
      </c>
      <c r="E64" s="107" t="s">
        <v>734</v>
      </c>
      <c r="F64" s="108" t="s">
        <v>160</v>
      </c>
      <c r="G64" s="107">
        <v>518.21289999999999</v>
      </c>
      <c r="H64" s="107">
        <v>4.54</v>
      </c>
      <c r="I64" s="120">
        <v>4.54</v>
      </c>
      <c r="J64" s="107">
        <v>5.13</v>
      </c>
      <c r="K64" s="107">
        <v>13</v>
      </c>
      <c r="L64" s="107">
        <v>2352.69</v>
      </c>
      <c r="M64" s="107">
        <v>2658.43</v>
      </c>
    </row>
    <row r="65" spans="1:13" ht="16.5" hidden="1" customHeight="1">
      <c r="A65" s="106" t="s">
        <v>244</v>
      </c>
      <c r="B65" s="107" t="s">
        <v>735</v>
      </c>
      <c r="C65" s="108" t="s">
        <v>86</v>
      </c>
      <c r="D65" s="107" t="s">
        <v>158</v>
      </c>
      <c r="E65" s="107" t="s">
        <v>736</v>
      </c>
      <c r="F65" s="108" t="s">
        <v>160</v>
      </c>
      <c r="G65" s="107">
        <v>945.68449999999996</v>
      </c>
      <c r="H65" s="107">
        <v>8.32</v>
      </c>
      <c r="I65" s="120">
        <v>8.32</v>
      </c>
      <c r="J65" s="107">
        <v>9.69</v>
      </c>
      <c r="K65" s="107">
        <v>16.52</v>
      </c>
      <c r="L65" s="107">
        <v>7868.1</v>
      </c>
      <c r="M65" s="107">
        <v>9163.68</v>
      </c>
    </row>
    <row r="66" spans="1:13" ht="16.5" hidden="1" customHeight="1">
      <c r="A66" s="106" t="s">
        <v>245</v>
      </c>
      <c r="B66" s="107" t="s">
        <v>165</v>
      </c>
      <c r="C66" s="108" t="s">
        <v>86</v>
      </c>
      <c r="D66" s="107" t="s">
        <v>166</v>
      </c>
      <c r="E66" s="107" t="s">
        <v>98</v>
      </c>
      <c r="F66" s="108" t="s">
        <v>160</v>
      </c>
      <c r="G66" s="107">
        <v>439.0992</v>
      </c>
      <c r="H66" s="107">
        <v>0.27</v>
      </c>
      <c r="I66" s="120">
        <v>0.27</v>
      </c>
      <c r="J66" s="107">
        <v>0.31</v>
      </c>
      <c r="K66" s="107">
        <v>16.52</v>
      </c>
      <c r="L66" s="107">
        <v>118.56</v>
      </c>
      <c r="M66" s="107">
        <v>136.12</v>
      </c>
    </row>
    <row r="67" spans="1:13" ht="16.5" hidden="1" customHeight="1">
      <c r="A67" s="111" t="s">
        <v>248</v>
      </c>
      <c r="B67" s="118" t="s">
        <v>737</v>
      </c>
      <c r="C67" s="119" t="s">
        <v>86</v>
      </c>
      <c r="D67" s="118" t="s">
        <v>738</v>
      </c>
      <c r="E67" s="118" t="s">
        <v>739</v>
      </c>
      <c r="F67" s="119" t="s">
        <v>740</v>
      </c>
      <c r="G67" s="118">
        <v>709.14340000000004</v>
      </c>
      <c r="H67" s="118">
        <v>0.99</v>
      </c>
      <c r="I67" s="124">
        <v>0.99</v>
      </c>
      <c r="J67" s="118">
        <v>1.1499999999999999</v>
      </c>
      <c r="K67" s="118">
        <v>16.52</v>
      </c>
      <c r="L67" s="118">
        <v>702.05</v>
      </c>
      <c r="M67" s="118">
        <v>815.51</v>
      </c>
    </row>
    <row r="68" spans="1:13" ht="16.5" hidden="1" customHeight="1">
      <c r="A68" s="111" t="s">
        <v>251</v>
      </c>
      <c r="B68" s="118" t="s">
        <v>737</v>
      </c>
      <c r="C68" s="119" t="s">
        <v>86</v>
      </c>
      <c r="D68" s="118" t="s">
        <v>738</v>
      </c>
      <c r="E68" s="118" t="s">
        <v>739</v>
      </c>
      <c r="F68" s="119" t="s">
        <v>740</v>
      </c>
      <c r="G68" s="118">
        <v>32.357500000000002</v>
      </c>
      <c r="H68" s="118">
        <v>0.99</v>
      </c>
      <c r="I68" s="124">
        <v>0.99</v>
      </c>
      <c r="J68" s="118">
        <v>1.1539999999999999</v>
      </c>
      <c r="K68" s="118">
        <v>16.52</v>
      </c>
      <c r="L68" s="118">
        <v>32.03</v>
      </c>
      <c r="M68" s="118">
        <v>37.340000000000003</v>
      </c>
    </row>
    <row r="69" spans="1:13" ht="16.5" hidden="1" customHeight="1">
      <c r="A69" s="111" t="s">
        <v>254</v>
      </c>
      <c r="B69" s="118" t="s">
        <v>741</v>
      </c>
      <c r="C69" s="119" t="s">
        <v>86</v>
      </c>
      <c r="D69" s="118" t="s">
        <v>169</v>
      </c>
      <c r="E69" s="118" t="s">
        <v>98</v>
      </c>
      <c r="F69" s="119" t="s">
        <v>103</v>
      </c>
      <c r="G69" s="118">
        <v>49.367199999999997</v>
      </c>
      <c r="H69" s="118">
        <v>5.36</v>
      </c>
      <c r="I69" s="124">
        <v>5.36</v>
      </c>
      <c r="J69" s="118">
        <v>6.25</v>
      </c>
      <c r="K69" s="118">
        <v>16.52</v>
      </c>
      <c r="L69" s="118">
        <v>264.61</v>
      </c>
      <c r="M69" s="118">
        <v>308.55</v>
      </c>
    </row>
    <row r="70" spans="1:13" ht="16.5" hidden="1" customHeight="1">
      <c r="A70" s="111" t="s">
        <v>257</v>
      </c>
      <c r="B70" s="118" t="s">
        <v>741</v>
      </c>
      <c r="C70" s="119" t="s">
        <v>86</v>
      </c>
      <c r="D70" s="118" t="s">
        <v>169</v>
      </c>
      <c r="E70" s="118" t="s">
        <v>98</v>
      </c>
      <c r="F70" s="119" t="s">
        <v>103</v>
      </c>
      <c r="G70" s="118">
        <v>13.4657</v>
      </c>
      <c r="H70" s="118">
        <v>5.36</v>
      </c>
      <c r="I70" s="124">
        <v>5.36</v>
      </c>
      <c r="J70" s="118">
        <v>6.2450000000000001</v>
      </c>
      <c r="K70" s="118">
        <v>16.52</v>
      </c>
      <c r="L70" s="118">
        <v>72.180000000000007</v>
      </c>
      <c r="M70" s="118">
        <v>84.09</v>
      </c>
    </row>
    <row r="71" spans="1:13" ht="16.5" hidden="1" customHeight="1">
      <c r="A71" s="106" t="s">
        <v>260</v>
      </c>
      <c r="B71" s="107" t="s">
        <v>742</v>
      </c>
      <c r="C71" s="108" t="s">
        <v>86</v>
      </c>
      <c r="D71" s="107" t="s">
        <v>169</v>
      </c>
      <c r="E71" s="107" t="s">
        <v>743</v>
      </c>
      <c r="F71" s="108" t="s">
        <v>103</v>
      </c>
      <c r="G71" s="107">
        <v>0.312</v>
      </c>
      <c r="H71" s="107">
        <v>3.65</v>
      </c>
      <c r="I71" s="120">
        <v>3.65</v>
      </c>
      <c r="J71" s="107">
        <v>4.25</v>
      </c>
      <c r="K71" s="107">
        <v>16.52</v>
      </c>
      <c r="L71" s="107">
        <v>1.1399999999999999</v>
      </c>
      <c r="M71" s="107">
        <v>1.33</v>
      </c>
    </row>
    <row r="72" spans="1:13" ht="16.5" hidden="1" customHeight="1">
      <c r="A72" s="111" t="s">
        <v>263</v>
      </c>
      <c r="B72" s="118" t="s">
        <v>168</v>
      </c>
      <c r="C72" s="119" t="s">
        <v>86</v>
      </c>
      <c r="D72" s="118" t="s">
        <v>169</v>
      </c>
      <c r="E72" s="118" t="s">
        <v>170</v>
      </c>
      <c r="F72" s="119" t="s">
        <v>103</v>
      </c>
      <c r="G72" s="118">
        <v>165.7715</v>
      </c>
      <c r="H72" s="118">
        <v>3.54</v>
      </c>
      <c r="I72" s="124">
        <v>3.54</v>
      </c>
      <c r="J72" s="118">
        <v>4.12</v>
      </c>
      <c r="K72" s="118">
        <v>16.52</v>
      </c>
      <c r="L72" s="118">
        <v>586.83000000000004</v>
      </c>
      <c r="M72" s="118">
        <v>682.98</v>
      </c>
    </row>
    <row r="73" spans="1:13" ht="16.5" hidden="1" customHeight="1">
      <c r="A73" s="111" t="s">
        <v>266</v>
      </c>
      <c r="B73" s="118" t="s">
        <v>168</v>
      </c>
      <c r="C73" s="119" t="s">
        <v>86</v>
      </c>
      <c r="D73" s="118" t="s">
        <v>169</v>
      </c>
      <c r="E73" s="118" t="s">
        <v>170</v>
      </c>
      <c r="F73" s="119" t="s">
        <v>103</v>
      </c>
      <c r="G73" s="118">
        <v>18.528199999999998</v>
      </c>
      <c r="H73" s="118">
        <v>3.54</v>
      </c>
      <c r="I73" s="124">
        <v>3.54</v>
      </c>
      <c r="J73" s="118">
        <v>4.125</v>
      </c>
      <c r="K73" s="118">
        <v>16.52</v>
      </c>
      <c r="L73" s="118">
        <v>65.59</v>
      </c>
      <c r="M73" s="118">
        <v>76.430000000000007</v>
      </c>
    </row>
    <row r="74" spans="1:13" ht="16.5" hidden="1" customHeight="1">
      <c r="A74" s="111" t="s">
        <v>270</v>
      </c>
      <c r="B74" s="118" t="s">
        <v>744</v>
      </c>
      <c r="C74" s="119" t="s">
        <v>86</v>
      </c>
      <c r="D74" s="118" t="s">
        <v>745</v>
      </c>
      <c r="E74" s="118" t="s">
        <v>45</v>
      </c>
      <c r="F74" s="119" t="s">
        <v>708</v>
      </c>
      <c r="G74" s="118">
        <v>15404.1428</v>
      </c>
      <c r="H74" s="118">
        <v>0.06</v>
      </c>
      <c r="I74" s="124">
        <v>0.06</v>
      </c>
      <c r="J74" s="118">
        <v>7.0000000000000007E-2</v>
      </c>
      <c r="K74" s="118">
        <v>16.52</v>
      </c>
      <c r="L74" s="118">
        <v>924.25</v>
      </c>
      <c r="M74" s="118">
        <v>1078.29</v>
      </c>
    </row>
    <row r="75" spans="1:13" ht="16.5" hidden="1" customHeight="1">
      <c r="A75" s="111" t="s">
        <v>271</v>
      </c>
      <c r="B75" s="118" t="s">
        <v>744</v>
      </c>
      <c r="C75" s="119" t="s">
        <v>86</v>
      </c>
      <c r="D75" s="118" t="s">
        <v>745</v>
      </c>
      <c r="E75" s="118" t="s">
        <v>45</v>
      </c>
      <c r="F75" s="119" t="s">
        <v>708</v>
      </c>
      <c r="G75" s="118">
        <v>14.5962</v>
      </c>
      <c r="H75" s="118">
        <v>0.06</v>
      </c>
      <c r="I75" s="124">
        <v>0.06</v>
      </c>
      <c r="J75" s="118">
        <v>0.06</v>
      </c>
      <c r="K75" s="118">
        <v>0</v>
      </c>
      <c r="L75" s="118">
        <v>0.88</v>
      </c>
      <c r="M75" s="118">
        <v>0.88</v>
      </c>
    </row>
    <row r="76" spans="1:13" ht="16.5" hidden="1" customHeight="1">
      <c r="A76" s="111" t="s">
        <v>274</v>
      </c>
      <c r="B76" s="118" t="s">
        <v>746</v>
      </c>
      <c r="C76" s="119" t="s">
        <v>86</v>
      </c>
      <c r="D76" s="118" t="s">
        <v>747</v>
      </c>
      <c r="E76" s="118" t="s">
        <v>45</v>
      </c>
      <c r="F76" s="119" t="s">
        <v>748</v>
      </c>
      <c r="G76" s="118">
        <v>11.2477</v>
      </c>
      <c r="H76" s="118">
        <v>6.35</v>
      </c>
      <c r="I76" s="124">
        <v>6.35</v>
      </c>
      <c r="J76" s="118">
        <v>7.4</v>
      </c>
      <c r="K76" s="118">
        <v>16.52</v>
      </c>
      <c r="L76" s="118">
        <v>71.42</v>
      </c>
      <c r="M76" s="118">
        <v>83.23</v>
      </c>
    </row>
    <row r="77" spans="1:13" ht="16.5" hidden="1" customHeight="1">
      <c r="A77" s="111" t="s">
        <v>275</v>
      </c>
      <c r="B77" s="118" t="s">
        <v>746</v>
      </c>
      <c r="C77" s="119" t="s">
        <v>86</v>
      </c>
      <c r="D77" s="118" t="s">
        <v>747</v>
      </c>
      <c r="E77" s="118" t="s">
        <v>45</v>
      </c>
      <c r="F77" s="119" t="s">
        <v>748</v>
      </c>
      <c r="G77" s="118">
        <v>0.15010000000000001</v>
      </c>
      <c r="H77" s="118">
        <v>6.35</v>
      </c>
      <c r="I77" s="124">
        <v>6.35</v>
      </c>
      <c r="J77" s="118">
        <v>7.399</v>
      </c>
      <c r="K77" s="118">
        <v>16.52</v>
      </c>
      <c r="L77" s="118">
        <v>0.95</v>
      </c>
      <c r="M77" s="118">
        <v>1.1100000000000001</v>
      </c>
    </row>
    <row r="78" spans="1:13" ht="16.5" hidden="1" customHeight="1">
      <c r="A78" s="111" t="s">
        <v>278</v>
      </c>
      <c r="B78" s="118" t="s">
        <v>173</v>
      </c>
      <c r="C78" s="119" t="s">
        <v>86</v>
      </c>
      <c r="D78" s="118" t="s">
        <v>174</v>
      </c>
      <c r="E78" s="118" t="s">
        <v>98</v>
      </c>
      <c r="F78" s="119" t="s">
        <v>103</v>
      </c>
      <c r="G78" s="118">
        <v>838.9846</v>
      </c>
      <c r="H78" s="118">
        <v>5.21</v>
      </c>
      <c r="I78" s="124">
        <v>5.21</v>
      </c>
      <c r="J78" s="118">
        <v>6.07</v>
      </c>
      <c r="K78" s="118">
        <v>16.52</v>
      </c>
      <c r="L78" s="118">
        <v>4371.1099999999997</v>
      </c>
      <c r="M78" s="118">
        <v>5092.6400000000003</v>
      </c>
    </row>
    <row r="79" spans="1:13" ht="16.5" hidden="1" customHeight="1">
      <c r="A79" s="111" t="s">
        <v>279</v>
      </c>
      <c r="B79" s="118" t="s">
        <v>173</v>
      </c>
      <c r="C79" s="119" t="s">
        <v>86</v>
      </c>
      <c r="D79" s="118" t="s">
        <v>174</v>
      </c>
      <c r="E79" s="118" t="s">
        <v>98</v>
      </c>
      <c r="F79" s="119" t="s">
        <v>103</v>
      </c>
      <c r="G79" s="118">
        <v>130.66800000000001</v>
      </c>
      <c r="H79" s="118">
        <v>5.21</v>
      </c>
      <c r="I79" s="124">
        <v>5.21</v>
      </c>
      <c r="J79" s="118">
        <v>6.0709999999999997</v>
      </c>
      <c r="K79" s="118">
        <v>16.52</v>
      </c>
      <c r="L79" s="118">
        <v>680.78</v>
      </c>
      <c r="M79" s="118">
        <v>793.29</v>
      </c>
    </row>
    <row r="80" spans="1:13" ht="16.5" hidden="1" customHeight="1">
      <c r="A80" s="106" t="s">
        <v>282</v>
      </c>
      <c r="B80" s="109" t="s">
        <v>749</v>
      </c>
      <c r="C80" s="110" t="s">
        <v>86</v>
      </c>
      <c r="D80" s="109" t="s">
        <v>750</v>
      </c>
      <c r="E80" s="109" t="s">
        <v>751</v>
      </c>
      <c r="F80" s="110" t="s">
        <v>138</v>
      </c>
      <c r="G80" s="109">
        <v>13.44</v>
      </c>
      <c r="H80" s="109">
        <v>12.87</v>
      </c>
      <c r="I80" s="121">
        <v>50</v>
      </c>
      <c r="J80" s="109">
        <v>58.26</v>
      </c>
      <c r="K80" s="109">
        <v>16.52</v>
      </c>
      <c r="L80" s="109">
        <v>672</v>
      </c>
      <c r="M80" s="109">
        <v>783.01</v>
      </c>
    </row>
    <row r="81" spans="1:13" ht="16.5" hidden="1" customHeight="1">
      <c r="A81" s="111" t="s">
        <v>285</v>
      </c>
      <c r="B81" s="118" t="s">
        <v>752</v>
      </c>
      <c r="C81" s="119" t="s">
        <v>86</v>
      </c>
      <c r="D81" s="118" t="s">
        <v>753</v>
      </c>
      <c r="E81" s="118" t="s">
        <v>45</v>
      </c>
      <c r="F81" s="119" t="s">
        <v>754</v>
      </c>
      <c r="G81" s="118">
        <v>45.78</v>
      </c>
      <c r="H81" s="118">
        <v>0.17</v>
      </c>
      <c r="I81" s="124">
        <v>0.17</v>
      </c>
      <c r="J81" s="118">
        <v>0.2</v>
      </c>
      <c r="K81" s="118">
        <v>16.52</v>
      </c>
      <c r="L81" s="118">
        <v>7.78</v>
      </c>
      <c r="M81" s="118">
        <v>9.16</v>
      </c>
    </row>
    <row r="82" spans="1:13" ht="16.5" hidden="1" customHeight="1">
      <c r="A82" s="111" t="s">
        <v>286</v>
      </c>
      <c r="B82" s="118" t="s">
        <v>752</v>
      </c>
      <c r="C82" s="119" t="s">
        <v>86</v>
      </c>
      <c r="D82" s="118" t="s">
        <v>753</v>
      </c>
      <c r="E82" s="118" t="s">
        <v>45</v>
      </c>
      <c r="F82" s="119" t="s">
        <v>754</v>
      </c>
      <c r="G82" s="118">
        <v>80.489999999999995</v>
      </c>
      <c r="H82" s="118">
        <v>0.17</v>
      </c>
      <c r="I82" s="124">
        <v>0.17</v>
      </c>
      <c r="J82" s="118">
        <v>0.19800000000000001</v>
      </c>
      <c r="K82" s="118">
        <v>16.52</v>
      </c>
      <c r="L82" s="118">
        <v>13.68</v>
      </c>
      <c r="M82" s="118">
        <v>15.94</v>
      </c>
    </row>
    <row r="83" spans="1:13" ht="16.5" hidden="1" customHeight="1">
      <c r="A83" s="111" t="s">
        <v>289</v>
      </c>
      <c r="B83" s="118" t="s">
        <v>755</v>
      </c>
      <c r="C83" s="119" t="s">
        <v>86</v>
      </c>
      <c r="D83" s="118" t="s">
        <v>756</v>
      </c>
      <c r="E83" s="118" t="s">
        <v>45</v>
      </c>
      <c r="F83" s="119" t="s">
        <v>754</v>
      </c>
      <c r="G83" s="118">
        <v>1507.6034</v>
      </c>
      <c r="H83" s="118">
        <v>0.77</v>
      </c>
      <c r="I83" s="124">
        <v>0.77</v>
      </c>
      <c r="J83" s="118">
        <v>0.9</v>
      </c>
      <c r="K83" s="118">
        <v>16.52</v>
      </c>
      <c r="L83" s="118">
        <v>1160.8499999999999</v>
      </c>
      <c r="M83" s="118">
        <v>1356.84</v>
      </c>
    </row>
    <row r="84" spans="1:13" ht="16.5" hidden="1" customHeight="1">
      <c r="A84" s="111" t="s">
        <v>292</v>
      </c>
      <c r="B84" s="118" t="s">
        <v>755</v>
      </c>
      <c r="C84" s="119" t="s">
        <v>86</v>
      </c>
      <c r="D84" s="118" t="s">
        <v>756</v>
      </c>
      <c r="E84" s="118" t="s">
        <v>45</v>
      </c>
      <c r="F84" s="119" t="s">
        <v>754</v>
      </c>
      <c r="G84" s="118">
        <v>318.61610000000002</v>
      </c>
      <c r="H84" s="118">
        <v>0.77</v>
      </c>
      <c r="I84" s="124">
        <v>0.77</v>
      </c>
      <c r="J84" s="118">
        <v>0.89700000000000002</v>
      </c>
      <c r="K84" s="118">
        <v>16.52</v>
      </c>
      <c r="L84" s="118">
        <v>245.33</v>
      </c>
      <c r="M84" s="118">
        <v>285.8</v>
      </c>
    </row>
    <row r="85" spans="1:13" ht="16.5" hidden="1" customHeight="1">
      <c r="A85" s="111" t="s">
        <v>293</v>
      </c>
      <c r="B85" s="118" t="s">
        <v>176</v>
      </c>
      <c r="C85" s="119" t="s">
        <v>86</v>
      </c>
      <c r="D85" s="118" t="s">
        <v>177</v>
      </c>
      <c r="E85" s="118" t="s">
        <v>98</v>
      </c>
      <c r="F85" s="119" t="s">
        <v>103</v>
      </c>
      <c r="G85" s="118">
        <v>4270.6462000000001</v>
      </c>
      <c r="H85" s="118">
        <v>6.01</v>
      </c>
      <c r="I85" s="124">
        <v>6.01</v>
      </c>
      <c r="J85" s="118">
        <v>7</v>
      </c>
      <c r="K85" s="118">
        <v>16.52</v>
      </c>
      <c r="L85" s="118">
        <v>25666.58</v>
      </c>
      <c r="M85" s="118">
        <v>29894.52</v>
      </c>
    </row>
    <row r="86" spans="1:13" ht="16.5" hidden="1" customHeight="1">
      <c r="A86" s="111" t="s">
        <v>296</v>
      </c>
      <c r="B86" s="118" t="s">
        <v>176</v>
      </c>
      <c r="C86" s="119" t="s">
        <v>86</v>
      </c>
      <c r="D86" s="118" t="s">
        <v>177</v>
      </c>
      <c r="E86" s="118" t="s">
        <v>98</v>
      </c>
      <c r="F86" s="119" t="s">
        <v>103</v>
      </c>
      <c r="G86" s="118">
        <v>1.6506000000000001</v>
      </c>
      <c r="H86" s="118">
        <v>6.01</v>
      </c>
      <c r="I86" s="124">
        <v>6.01</v>
      </c>
      <c r="J86" s="118">
        <v>6.01</v>
      </c>
      <c r="K86" s="118">
        <v>0</v>
      </c>
      <c r="L86" s="118">
        <v>9.92</v>
      </c>
      <c r="M86" s="118">
        <v>9.92</v>
      </c>
    </row>
    <row r="87" spans="1:13" ht="16.5" hidden="1" customHeight="1">
      <c r="A87" s="111" t="s">
        <v>300</v>
      </c>
      <c r="B87" s="118" t="s">
        <v>176</v>
      </c>
      <c r="C87" s="119" t="s">
        <v>86</v>
      </c>
      <c r="D87" s="118" t="s">
        <v>177</v>
      </c>
      <c r="E87" s="118" t="s">
        <v>98</v>
      </c>
      <c r="F87" s="119" t="s">
        <v>103</v>
      </c>
      <c r="G87" s="118">
        <v>1506.989</v>
      </c>
      <c r="H87" s="118">
        <v>6.01</v>
      </c>
      <c r="I87" s="124">
        <v>6.01</v>
      </c>
      <c r="J87" s="118">
        <v>7.0030000000000001</v>
      </c>
      <c r="K87" s="118">
        <v>16.52</v>
      </c>
      <c r="L87" s="118">
        <v>9057</v>
      </c>
      <c r="M87" s="118">
        <v>10553.44</v>
      </c>
    </row>
    <row r="88" spans="1:13" ht="16.5" hidden="1" customHeight="1">
      <c r="A88" s="106" t="s">
        <v>303</v>
      </c>
      <c r="B88" s="107" t="s">
        <v>180</v>
      </c>
      <c r="C88" s="108" t="s">
        <v>86</v>
      </c>
      <c r="D88" s="107" t="s">
        <v>181</v>
      </c>
      <c r="E88" s="107" t="s">
        <v>98</v>
      </c>
      <c r="F88" s="108" t="s">
        <v>103</v>
      </c>
      <c r="G88" s="107">
        <v>0.31740000000000002</v>
      </c>
      <c r="H88" s="107">
        <v>12.75</v>
      </c>
      <c r="I88" s="120">
        <v>12.75</v>
      </c>
      <c r="J88" s="107">
        <v>14.86</v>
      </c>
      <c r="K88" s="107">
        <v>16.52</v>
      </c>
      <c r="L88" s="107">
        <v>4.05</v>
      </c>
      <c r="M88" s="107">
        <v>4.72</v>
      </c>
    </row>
    <row r="89" spans="1:13" ht="16.5" hidden="1" customHeight="1">
      <c r="A89" s="106" t="s">
        <v>304</v>
      </c>
      <c r="B89" s="107" t="s">
        <v>757</v>
      </c>
      <c r="C89" s="108" t="s">
        <v>86</v>
      </c>
      <c r="D89" s="107" t="s">
        <v>758</v>
      </c>
      <c r="E89" s="107" t="s">
        <v>45</v>
      </c>
      <c r="F89" s="108" t="s">
        <v>103</v>
      </c>
      <c r="G89" s="107">
        <v>41.859200000000001</v>
      </c>
      <c r="H89" s="107">
        <v>25.32</v>
      </c>
      <c r="I89" s="120">
        <v>25.32</v>
      </c>
      <c r="J89" s="107">
        <v>29.503</v>
      </c>
      <c r="K89" s="107">
        <v>16.52</v>
      </c>
      <c r="L89" s="107">
        <v>1059.8699999999999</v>
      </c>
      <c r="M89" s="107">
        <v>1234.97</v>
      </c>
    </row>
    <row r="90" spans="1:13" ht="16.5" hidden="1" customHeight="1">
      <c r="A90" s="111" t="s">
        <v>307</v>
      </c>
      <c r="B90" s="118" t="s">
        <v>183</v>
      </c>
      <c r="C90" s="119" t="s">
        <v>86</v>
      </c>
      <c r="D90" s="118" t="s">
        <v>184</v>
      </c>
      <c r="E90" s="118" t="s">
        <v>45</v>
      </c>
      <c r="F90" s="119" t="s">
        <v>103</v>
      </c>
      <c r="G90" s="118">
        <v>126.4248</v>
      </c>
      <c r="H90" s="118">
        <v>2.57</v>
      </c>
      <c r="I90" s="124">
        <v>2.57</v>
      </c>
      <c r="J90" s="118">
        <v>2.99</v>
      </c>
      <c r="K90" s="118">
        <v>16.52</v>
      </c>
      <c r="L90" s="118">
        <v>324.91000000000003</v>
      </c>
      <c r="M90" s="118">
        <v>378.01</v>
      </c>
    </row>
    <row r="91" spans="1:13" ht="16.5" hidden="1" customHeight="1">
      <c r="A91" s="111" t="s">
        <v>310</v>
      </c>
      <c r="B91" s="118" t="s">
        <v>183</v>
      </c>
      <c r="C91" s="119" t="s">
        <v>86</v>
      </c>
      <c r="D91" s="118" t="s">
        <v>184</v>
      </c>
      <c r="E91" s="118" t="s">
        <v>45</v>
      </c>
      <c r="F91" s="119" t="s">
        <v>103</v>
      </c>
      <c r="G91" s="118">
        <v>31.428000000000001</v>
      </c>
      <c r="H91" s="118">
        <v>2.57</v>
      </c>
      <c r="I91" s="124">
        <v>2.57</v>
      </c>
      <c r="J91" s="118">
        <v>2.9950000000000001</v>
      </c>
      <c r="K91" s="118">
        <v>16.52</v>
      </c>
      <c r="L91" s="118">
        <v>80.77</v>
      </c>
      <c r="M91" s="118">
        <v>94.13</v>
      </c>
    </row>
    <row r="92" spans="1:13" ht="16.5" hidden="1" customHeight="1">
      <c r="A92" s="111" t="s">
        <v>314</v>
      </c>
      <c r="B92" s="118" t="s">
        <v>759</v>
      </c>
      <c r="C92" s="119" t="s">
        <v>86</v>
      </c>
      <c r="D92" s="118" t="s">
        <v>760</v>
      </c>
      <c r="E92" s="118" t="s">
        <v>98</v>
      </c>
      <c r="F92" s="119" t="s">
        <v>142</v>
      </c>
      <c r="G92" s="118">
        <v>9.3840000000000003</v>
      </c>
      <c r="H92" s="118">
        <v>5.29</v>
      </c>
      <c r="I92" s="124">
        <v>5.29</v>
      </c>
      <c r="J92" s="118">
        <v>6.16</v>
      </c>
      <c r="K92" s="118">
        <v>16.52</v>
      </c>
      <c r="L92" s="118">
        <v>49.64</v>
      </c>
      <c r="M92" s="118">
        <v>57.81</v>
      </c>
    </row>
    <row r="93" spans="1:13" ht="16.5" hidden="1" customHeight="1">
      <c r="A93" s="111" t="s">
        <v>317</v>
      </c>
      <c r="B93" s="118" t="s">
        <v>759</v>
      </c>
      <c r="C93" s="119" t="s">
        <v>86</v>
      </c>
      <c r="D93" s="118" t="s">
        <v>760</v>
      </c>
      <c r="E93" s="118" t="s">
        <v>98</v>
      </c>
      <c r="F93" s="119" t="s">
        <v>142</v>
      </c>
      <c r="G93" s="118">
        <v>0.86399999999999999</v>
      </c>
      <c r="H93" s="118">
        <v>5.29</v>
      </c>
      <c r="I93" s="124">
        <v>5.29</v>
      </c>
      <c r="J93" s="118">
        <v>6.1639999999999997</v>
      </c>
      <c r="K93" s="118">
        <v>16.52</v>
      </c>
      <c r="L93" s="118">
        <v>4.57</v>
      </c>
      <c r="M93" s="118">
        <v>5.33</v>
      </c>
    </row>
    <row r="94" spans="1:13" ht="16.5" hidden="1" customHeight="1">
      <c r="A94" s="106" t="s">
        <v>320</v>
      </c>
      <c r="B94" s="107" t="s">
        <v>187</v>
      </c>
      <c r="C94" s="108" t="s">
        <v>86</v>
      </c>
      <c r="D94" s="107" t="s">
        <v>188</v>
      </c>
      <c r="E94" s="107" t="s">
        <v>189</v>
      </c>
      <c r="F94" s="108" t="s">
        <v>127</v>
      </c>
      <c r="G94" s="107">
        <v>841.60680000000002</v>
      </c>
      <c r="H94" s="107">
        <v>9.31</v>
      </c>
      <c r="I94" s="120">
        <v>9.31</v>
      </c>
      <c r="J94" s="107">
        <v>10.85</v>
      </c>
      <c r="K94" s="107">
        <v>16.52</v>
      </c>
      <c r="L94" s="107">
        <v>7835.36</v>
      </c>
      <c r="M94" s="107">
        <v>9131.43</v>
      </c>
    </row>
    <row r="95" spans="1:13" ht="16.5" hidden="1" customHeight="1">
      <c r="A95" s="111" t="s">
        <v>323</v>
      </c>
      <c r="B95" s="118" t="s">
        <v>191</v>
      </c>
      <c r="C95" s="119" t="s">
        <v>86</v>
      </c>
      <c r="D95" s="118" t="s">
        <v>192</v>
      </c>
      <c r="E95" s="118" t="s">
        <v>98</v>
      </c>
      <c r="F95" s="119" t="s">
        <v>127</v>
      </c>
      <c r="G95" s="118">
        <v>23072.077600000001</v>
      </c>
      <c r="H95" s="118">
        <v>5.9</v>
      </c>
      <c r="I95" s="124">
        <v>5.9</v>
      </c>
      <c r="J95" s="118">
        <v>6.87</v>
      </c>
      <c r="K95" s="118">
        <v>16.52</v>
      </c>
      <c r="L95" s="118">
        <v>136125.26</v>
      </c>
      <c r="M95" s="118">
        <v>158505.17000000001</v>
      </c>
    </row>
    <row r="96" spans="1:13" ht="16.5" hidden="1" customHeight="1">
      <c r="A96" s="111" t="s">
        <v>324</v>
      </c>
      <c r="B96" s="118" t="s">
        <v>191</v>
      </c>
      <c r="C96" s="119" t="s">
        <v>86</v>
      </c>
      <c r="D96" s="118" t="s">
        <v>192</v>
      </c>
      <c r="E96" s="118" t="s">
        <v>98</v>
      </c>
      <c r="F96" s="119" t="s">
        <v>127</v>
      </c>
      <c r="G96" s="118">
        <v>91.85</v>
      </c>
      <c r="H96" s="118">
        <v>5.9</v>
      </c>
      <c r="I96" s="124">
        <v>5.9</v>
      </c>
      <c r="J96" s="118">
        <v>6.6669999999999998</v>
      </c>
      <c r="K96" s="118">
        <v>13</v>
      </c>
      <c r="L96" s="118">
        <v>541.91999999999996</v>
      </c>
      <c r="M96" s="118">
        <v>612.36</v>
      </c>
    </row>
    <row r="97" spans="1:13" ht="16.5" hidden="1" customHeight="1">
      <c r="A97" s="111" t="s">
        <v>327</v>
      </c>
      <c r="B97" s="118" t="s">
        <v>191</v>
      </c>
      <c r="C97" s="119" t="s">
        <v>86</v>
      </c>
      <c r="D97" s="118" t="s">
        <v>192</v>
      </c>
      <c r="E97" s="118" t="s">
        <v>98</v>
      </c>
      <c r="F97" s="119" t="s">
        <v>127</v>
      </c>
      <c r="G97" s="118">
        <v>3501.52</v>
      </c>
      <c r="H97" s="118">
        <v>5.9</v>
      </c>
      <c r="I97" s="124">
        <v>5.9</v>
      </c>
      <c r="J97" s="118">
        <v>6.875</v>
      </c>
      <c r="K97" s="118">
        <v>16.52</v>
      </c>
      <c r="L97" s="118">
        <v>20658.97</v>
      </c>
      <c r="M97" s="118">
        <v>24072.95</v>
      </c>
    </row>
    <row r="98" spans="1:13" ht="16.5" hidden="1" customHeight="1">
      <c r="A98" s="111" t="s">
        <v>328</v>
      </c>
      <c r="B98" s="118" t="s">
        <v>761</v>
      </c>
      <c r="C98" s="119" t="s">
        <v>86</v>
      </c>
      <c r="D98" s="118" t="s">
        <v>762</v>
      </c>
      <c r="E98" s="118" t="s">
        <v>763</v>
      </c>
      <c r="F98" s="119" t="s">
        <v>127</v>
      </c>
      <c r="G98" s="118">
        <v>164.09190000000001</v>
      </c>
      <c r="H98" s="118">
        <v>8.2100000000000009</v>
      </c>
      <c r="I98" s="124">
        <v>8.2100000000000009</v>
      </c>
      <c r="J98" s="118">
        <v>9.57</v>
      </c>
      <c r="K98" s="118">
        <v>16.52</v>
      </c>
      <c r="L98" s="118">
        <v>1347.19</v>
      </c>
      <c r="M98" s="118">
        <v>1570.36</v>
      </c>
    </row>
    <row r="99" spans="1:13" ht="16.5" hidden="1" customHeight="1">
      <c r="A99" s="111" t="s">
        <v>331</v>
      </c>
      <c r="B99" s="118" t="s">
        <v>761</v>
      </c>
      <c r="C99" s="119" t="s">
        <v>86</v>
      </c>
      <c r="D99" s="118" t="s">
        <v>762</v>
      </c>
      <c r="E99" s="118" t="s">
        <v>763</v>
      </c>
      <c r="F99" s="119" t="s">
        <v>127</v>
      </c>
      <c r="G99" s="118">
        <v>2.7921</v>
      </c>
      <c r="H99" s="118">
        <v>8.2100000000000009</v>
      </c>
      <c r="I99" s="124">
        <v>8.2100000000000009</v>
      </c>
      <c r="J99" s="118">
        <v>8.2100000000000009</v>
      </c>
      <c r="K99" s="118">
        <v>0</v>
      </c>
      <c r="L99" s="118">
        <v>22.92</v>
      </c>
      <c r="M99" s="118">
        <v>22.92</v>
      </c>
    </row>
    <row r="100" spans="1:13" ht="16.5" hidden="1" customHeight="1">
      <c r="A100" s="111" t="s">
        <v>334</v>
      </c>
      <c r="B100" s="118" t="s">
        <v>761</v>
      </c>
      <c r="C100" s="119" t="s">
        <v>86</v>
      </c>
      <c r="D100" s="118" t="s">
        <v>762</v>
      </c>
      <c r="E100" s="118" t="s">
        <v>763</v>
      </c>
      <c r="F100" s="119" t="s">
        <v>127</v>
      </c>
      <c r="G100" s="118">
        <v>10.739000000000001</v>
      </c>
      <c r="H100" s="118">
        <v>8.2100000000000009</v>
      </c>
      <c r="I100" s="124">
        <v>8.2100000000000009</v>
      </c>
      <c r="J100" s="118">
        <v>9.5660000000000007</v>
      </c>
      <c r="K100" s="118">
        <v>16.52</v>
      </c>
      <c r="L100" s="118">
        <v>88.17</v>
      </c>
      <c r="M100" s="118">
        <v>102.73</v>
      </c>
    </row>
    <row r="101" spans="1:13" ht="16.5" hidden="1" customHeight="1">
      <c r="A101" s="106" t="s">
        <v>335</v>
      </c>
      <c r="B101" s="107" t="s">
        <v>764</v>
      </c>
      <c r="C101" s="108" t="s">
        <v>86</v>
      </c>
      <c r="D101" s="107" t="s">
        <v>765</v>
      </c>
      <c r="E101" s="107" t="s">
        <v>766</v>
      </c>
      <c r="F101" s="108" t="s">
        <v>142</v>
      </c>
      <c r="G101" s="107">
        <v>190.2122</v>
      </c>
      <c r="H101" s="107">
        <v>8.15</v>
      </c>
      <c r="I101" s="120">
        <v>8.15</v>
      </c>
      <c r="J101" s="107">
        <v>9.4960000000000004</v>
      </c>
      <c r="K101" s="107">
        <v>16.52</v>
      </c>
      <c r="L101" s="107">
        <v>1550.23</v>
      </c>
      <c r="M101" s="107">
        <v>1806.26</v>
      </c>
    </row>
    <row r="102" spans="1:13" ht="16.5" hidden="1" customHeight="1">
      <c r="A102" s="111" t="s">
        <v>338</v>
      </c>
      <c r="B102" s="118" t="s">
        <v>194</v>
      </c>
      <c r="C102" s="119" t="s">
        <v>86</v>
      </c>
      <c r="D102" s="118" t="s">
        <v>195</v>
      </c>
      <c r="E102" s="118" t="s">
        <v>98</v>
      </c>
      <c r="F102" s="119" t="s">
        <v>103</v>
      </c>
      <c r="G102" s="118">
        <v>1681.7797</v>
      </c>
      <c r="H102" s="118">
        <v>4.84</v>
      </c>
      <c r="I102" s="124">
        <v>4.84</v>
      </c>
      <c r="J102" s="118">
        <v>5.64</v>
      </c>
      <c r="K102" s="118">
        <v>16.52</v>
      </c>
      <c r="L102" s="118">
        <v>8139.81</v>
      </c>
      <c r="M102" s="118">
        <v>9485.24</v>
      </c>
    </row>
    <row r="103" spans="1:13" ht="16.5" hidden="1" customHeight="1">
      <c r="A103" s="111" t="s">
        <v>340</v>
      </c>
      <c r="B103" s="118" t="s">
        <v>194</v>
      </c>
      <c r="C103" s="119" t="s">
        <v>86</v>
      </c>
      <c r="D103" s="118" t="s">
        <v>195</v>
      </c>
      <c r="E103" s="118" t="s">
        <v>98</v>
      </c>
      <c r="F103" s="119" t="s">
        <v>103</v>
      </c>
      <c r="G103" s="118">
        <v>8.9908000000000001</v>
      </c>
      <c r="H103" s="118">
        <v>4.84</v>
      </c>
      <c r="I103" s="124">
        <v>4.84</v>
      </c>
      <c r="J103" s="118">
        <v>4.84</v>
      </c>
      <c r="K103" s="118">
        <v>0</v>
      </c>
      <c r="L103" s="118">
        <v>43.52</v>
      </c>
      <c r="M103" s="118">
        <v>43.52</v>
      </c>
    </row>
    <row r="104" spans="1:13" ht="16.5" hidden="1" customHeight="1">
      <c r="A104" s="106" t="s">
        <v>341</v>
      </c>
      <c r="B104" s="107" t="s">
        <v>767</v>
      </c>
      <c r="C104" s="108" t="s">
        <v>86</v>
      </c>
      <c r="D104" s="107" t="s">
        <v>768</v>
      </c>
      <c r="E104" s="107" t="s">
        <v>45</v>
      </c>
      <c r="F104" s="108" t="s">
        <v>103</v>
      </c>
      <c r="G104" s="107">
        <v>11903.3994</v>
      </c>
      <c r="H104" s="107">
        <v>4.55</v>
      </c>
      <c r="I104" s="120">
        <v>4.55</v>
      </c>
      <c r="J104" s="107">
        <v>5.3</v>
      </c>
      <c r="K104" s="107">
        <v>16.52</v>
      </c>
      <c r="L104" s="107">
        <v>54160.47</v>
      </c>
      <c r="M104" s="107">
        <v>63088.02</v>
      </c>
    </row>
    <row r="105" spans="1:13" ht="16.5" hidden="1" customHeight="1">
      <c r="A105" s="106" t="s">
        <v>345</v>
      </c>
      <c r="B105" s="107" t="s">
        <v>769</v>
      </c>
      <c r="C105" s="108" t="s">
        <v>86</v>
      </c>
      <c r="D105" s="107" t="s">
        <v>770</v>
      </c>
      <c r="E105" s="107" t="s">
        <v>45</v>
      </c>
      <c r="F105" s="108" t="s">
        <v>771</v>
      </c>
      <c r="G105" s="107">
        <v>83066.880000000005</v>
      </c>
      <c r="H105" s="107">
        <v>0.48</v>
      </c>
      <c r="I105" s="120">
        <v>0.48</v>
      </c>
      <c r="J105" s="107">
        <v>0.56000000000000005</v>
      </c>
      <c r="K105" s="107">
        <v>16.52</v>
      </c>
      <c r="L105" s="107">
        <v>39872.1</v>
      </c>
      <c r="M105" s="107">
        <v>46517.45</v>
      </c>
    </row>
    <row r="106" spans="1:13" ht="16.5" hidden="1" customHeight="1">
      <c r="A106" s="106" t="s">
        <v>346</v>
      </c>
      <c r="B106" s="107" t="s">
        <v>772</v>
      </c>
      <c r="C106" s="108" t="s">
        <v>86</v>
      </c>
      <c r="D106" s="107" t="s">
        <v>773</v>
      </c>
      <c r="E106" s="107" t="s">
        <v>774</v>
      </c>
      <c r="F106" s="108" t="s">
        <v>142</v>
      </c>
      <c r="G106" s="107">
        <v>2587.8528000000001</v>
      </c>
      <c r="H106" s="107">
        <v>5.91</v>
      </c>
      <c r="I106" s="120">
        <v>5.91</v>
      </c>
      <c r="J106" s="107">
        <v>6.89</v>
      </c>
      <c r="K106" s="107">
        <v>16.52</v>
      </c>
      <c r="L106" s="107">
        <v>15294.21</v>
      </c>
      <c r="M106" s="107">
        <v>17830.310000000001</v>
      </c>
    </row>
    <row r="107" spans="1:13" ht="16.5" hidden="1" customHeight="1">
      <c r="A107" s="111" t="s">
        <v>349</v>
      </c>
      <c r="B107" s="118" t="s">
        <v>197</v>
      </c>
      <c r="C107" s="119" t="s">
        <v>86</v>
      </c>
      <c r="D107" s="118" t="s">
        <v>198</v>
      </c>
      <c r="E107" s="118" t="s">
        <v>199</v>
      </c>
      <c r="F107" s="119" t="s">
        <v>142</v>
      </c>
      <c r="G107" s="118">
        <v>2754.27</v>
      </c>
      <c r="H107" s="118">
        <v>7.8</v>
      </c>
      <c r="I107" s="124">
        <v>7.8</v>
      </c>
      <c r="J107" s="118">
        <v>9.09</v>
      </c>
      <c r="K107" s="118">
        <v>16.52</v>
      </c>
      <c r="L107" s="118">
        <v>21483.31</v>
      </c>
      <c r="M107" s="118">
        <v>25036.31</v>
      </c>
    </row>
    <row r="108" spans="1:13" ht="16.5" hidden="1" customHeight="1">
      <c r="A108" s="111" t="s">
        <v>350</v>
      </c>
      <c r="B108" s="118" t="s">
        <v>197</v>
      </c>
      <c r="C108" s="119" t="s">
        <v>86</v>
      </c>
      <c r="D108" s="118" t="s">
        <v>198</v>
      </c>
      <c r="E108" s="118" t="s">
        <v>199</v>
      </c>
      <c r="F108" s="119" t="s">
        <v>142</v>
      </c>
      <c r="G108" s="118">
        <v>384.81</v>
      </c>
      <c r="H108" s="118">
        <v>7.8</v>
      </c>
      <c r="I108" s="124">
        <v>7.8</v>
      </c>
      <c r="J108" s="118">
        <v>9.0890000000000004</v>
      </c>
      <c r="K108" s="118">
        <v>16.52</v>
      </c>
      <c r="L108" s="118">
        <v>3001.52</v>
      </c>
      <c r="M108" s="118">
        <v>3497.54</v>
      </c>
    </row>
    <row r="109" spans="1:13" ht="16.5" hidden="1" customHeight="1">
      <c r="A109" s="111" t="s">
        <v>353</v>
      </c>
      <c r="B109" s="125" t="s">
        <v>202</v>
      </c>
      <c r="C109" s="126" t="s">
        <v>86</v>
      </c>
      <c r="D109" s="125" t="s">
        <v>203</v>
      </c>
      <c r="E109" s="125" t="s">
        <v>204</v>
      </c>
      <c r="F109" s="126" t="s">
        <v>9</v>
      </c>
      <c r="G109" s="125">
        <v>239.2714</v>
      </c>
      <c r="H109" s="125">
        <v>319.11</v>
      </c>
      <c r="I109" s="121">
        <v>549.61</v>
      </c>
      <c r="J109" s="125">
        <v>549.61</v>
      </c>
      <c r="K109" s="125">
        <v>0</v>
      </c>
      <c r="L109" s="125">
        <v>131505.95000000001</v>
      </c>
      <c r="M109" s="125">
        <v>131505.95000000001</v>
      </c>
    </row>
    <row r="110" spans="1:13" ht="16.5" hidden="1" customHeight="1">
      <c r="A110" s="111" t="s">
        <v>358</v>
      </c>
      <c r="B110" s="125" t="s">
        <v>202</v>
      </c>
      <c r="C110" s="126" t="s">
        <v>86</v>
      </c>
      <c r="D110" s="125" t="s">
        <v>203</v>
      </c>
      <c r="E110" s="125" t="s">
        <v>204</v>
      </c>
      <c r="F110" s="126" t="s">
        <v>9</v>
      </c>
      <c r="G110" s="125">
        <v>50.052799999999998</v>
      </c>
      <c r="H110" s="125">
        <v>319.11</v>
      </c>
      <c r="I110" s="121">
        <v>602.95000000000005</v>
      </c>
      <c r="J110" s="125">
        <v>602.95000000000005</v>
      </c>
      <c r="K110" s="125">
        <v>0</v>
      </c>
      <c r="L110" s="125">
        <v>30179.34</v>
      </c>
      <c r="M110" s="125">
        <v>30179.34</v>
      </c>
    </row>
    <row r="111" spans="1:13" ht="16.5" hidden="1" customHeight="1">
      <c r="A111" s="106" t="s">
        <v>361</v>
      </c>
      <c r="B111" s="109" t="s">
        <v>775</v>
      </c>
      <c r="C111" s="110" t="s">
        <v>86</v>
      </c>
      <c r="D111" s="109" t="s">
        <v>776</v>
      </c>
      <c r="E111" s="109" t="s">
        <v>777</v>
      </c>
      <c r="F111" s="110" t="s">
        <v>9</v>
      </c>
      <c r="G111" s="109">
        <v>1.9242999999999999</v>
      </c>
      <c r="H111" s="109">
        <v>564.84</v>
      </c>
      <c r="I111" s="121">
        <v>649</v>
      </c>
      <c r="J111" s="109">
        <v>649</v>
      </c>
      <c r="K111" s="109">
        <v>0</v>
      </c>
      <c r="L111" s="109">
        <v>1248.8699999999999</v>
      </c>
      <c r="M111" s="109">
        <v>1248.8699999999999</v>
      </c>
    </row>
    <row r="112" spans="1:13" ht="16.5" hidden="1" customHeight="1">
      <c r="A112" s="106" t="s">
        <v>364</v>
      </c>
      <c r="B112" s="109" t="s">
        <v>206</v>
      </c>
      <c r="C112" s="110" t="s">
        <v>86</v>
      </c>
      <c r="D112" s="109" t="s">
        <v>207</v>
      </c>
      <c r="E112" s="109" t="s">
        <v>45</v>
      </c>
      <c r="F112" s="110" t="s">
        <v>43</v>
      </c>
      <c r="G112" s="109">
        <v>315.06259999999997</v>
      </c>
      <c r="H112" s="109">
        <v>78.680000000000007</v>
      </c>
      <c r="I112" s="121">
        <v>291.7</v>
      </c>
      <c r="J112" s="109">
        <v>291.7</v>
      </c>
      <c r="K112" s="109">
        <v>0</v>
      </c>
      <c r="L112" s="109">
        <v>91903.76</v>
      </c>
      <c r="M112" s="109">
        <v>91903.76</v>
      </c>
    </row>
    <row r="113" spans="1:13" ht="16.5" hidden="1" customHeight="1">
      <c r="A113" s="106" t="s">
        <v>367</v>
      </c>
      <c r="B113" s="109" t="s">
        <v>209</v>
      </c>
      <c r="C113" s="110" t="s">
        <v>86</v>
      </c>
      <c r="D113" s="109" t="s">
        <v>210</v>
      </c>
      <c r="E113" s="109" t="s">
        <v>95</v>
      </c>
      <c r="F113" s="110" t="s">
        <v>43</v>
      </c>
      <c r="G113" s="109">
        <v>11.638</v>
      </c>
      <c r="H113" s="109">
        <v>96.55</v>
      </c>
      <c r="I113" s="121">
        <v>216.53</v>
      </c>
      <c r="J113" s="109">
        <v>216.53</v>
      </c>
      <c r="K113" s="109">
        <v>0</v>
      </c>
      <c r="L113" s="109">
        <v>2519.98</v>
      </c>
      <c r="M113" s="109">
        <v>2519.98</v>
      </c>
    </row>
    <row r="114" spans="1:13" ht="16.5" hidden="1" customHeight="1">
      <c r="A114" s="106" t="s">
        <v>370</v>
      </c>
      <c r="B114" s="109" t="s">
        <v>212</v>
      </c>
      <c r="C114" s="110" t="s">
        <v>86</v>
      </c>
      <c r="D114" s="109" t="s">
        <v>213</v>
      </c>
      <c r="E114" s="109" t="s">
        <v>45</v>
      </c>
      <c r="F114" s="110" t="s">
        <v>43</v>
      </c>
      <c r="G114" s="109">
        <v>186.03229999999999</v>
      </c>
      <c r="H114" s="109">
        <v>307.69</v>
      </c>
      <c r="I114" s="155">
        <v>262.05</v>
      </c>
      <c r="J114" s="109">
        <v>296.12</v>
      </c>
      <c r="K114" s="109">
        <v>13</v>
      </c>
      <c r="L114" s="109">
        <v>48749.760000000002</v>
      </c>
      <c r="M114" s="109">
        <v>55087.88</v>
      </c>
    </row>
    <row r="115" spans="1:13" ht="16.5" hidden="1" customHeight="1">
      <c r="A115" s="111" t="s">
        <v>371</v>
      </c>
      <c r="B115" s="125" t="s">
        <v>215</v>
      </c>
      <c r="C115" s="126" t="s">
        <v>86</v>
      </c>
      <c r="D115" s="125" t="s">
        <v>216</v>
      </c>
      <c r="E115" s="125" t="s">
        <v>45</v>
      </c>
      <c r="F115" s="126" t="s">
        <v>9</v>
      </c>
      <c r="G115" s="125">
        <v>18.117899999999999</v>
      </c>
      <c r="H115" s="125">
        <v>303.17</v>
      </c>
      <c r="I115" s="121">
        <v>434.33</v>
      </c>
      <c r="J115" s="125">
        <v>434.33</v>
      </c>
      <c r="K115" s="125">
        <v>0</v>
      </c>
      <c r="L115" s="125">
        <v>7869.15</v>
      </c>
      <c r="M115" s="125">
        <v>7869.15</v>
      </c>
    </row>
    <row r="116" spans="1:13" ht="16.5" hidden="1" customHeight="1">
      <c r="A116" s="111" t="s">
        <v>375</v>
      </c>
      <c r="B116" s="125" t="s">
        <v>215</v>
      </c>
      <c r="C116" s="126" t="s">
        <v>86</v>
      </c>
      <c r="D116" s="125" t="s">
        <v>216</v>
      </c>
      <c r="E116" s="125" t="s">
        <v>45</v>
      </c>
      <c r="F116" s="126" t="s">
        <v>9</v>
      </c>
      <c r="G116" s="125">
        <v>65.118200000000002</v>
      </c>
      <c r="H116" s="125">
        <v>303.17</v>
      </c>
      <c r="I116" s="121">
        <v>375.93</v>
      </c>
      <c r="J116" s="125">
        <v>387.21</v>
      </c>
      <c r="K116" s="125">
        <v>3</v>
      </c>
      <c r="L116" s="125">
        <v>24479.88</v>
      </c>
      <c r="M116" s="125">
        <v>25214.42</v>
      </c>
    </row>
    <row r="117" spans="1:13" ht="16.5" hidden="1" customHeight="1">
      <c r="A117" s="111" t="s">
        <v>379</v>
      </c>
      <c r="B117" s="125" t="s">
        <v>215</v>
      </c>
      <c r="C117" s="126" t="s">
        <v>86</v>
      </c>
      <c r="D117" s="125" t="s">
        <v>216</v>
      </c>
      <c r="E117" s="125" t="s">
        <v>45</v>
      </c>
      <c r="F117" s="126" t="s">
        <v>9</v>
      </c>
      <c r="G117" s="125">
        <v>0.13880000000000001</v>
      </c>
      <c r="H117" s="125">
        <v>303.17</v>
      </c>
      <c r="I117" s="121">
        <v>405.58</v>
      </c>
      <c r="J117" s="125">
        <v>405.58</v>
      </c>
      <c r="K117" s="125">
        <v>0</v>
      </c>
      <c r="L117" s="125">
        <v>56.29</v>
      </c>
      <c r="M117" s="125">
        <v>56.29</v>
      </c>
    </row>
    <row r="118" spans="1:13" ht="16.5" hidden="1" customHeight="1">
      <c r="A118" s="111" t="s">
        <v>384</v>
      </c>
      <c r="B118" s="118" t="s">
        <v>778</v>
      </c>
      <c r="C118" s="119" t="s">
        <v>86</v>
      </c>
      <c r="D118" s="118" t="s">
        <v>779</v>
      </c>
      <c r="E118" s="118" t="s">
        <v>45</v>
      </c>
      <c r="F118" s="119" t="s">
        <v>103</v>
      </c>
      <c r="G118" s="118">
        <v>2.5941999999999998</v>
      </c>
      <c r="H118" s="118">
        <v>6</v>
      </c>
      <c r="I118" s="124">
        <v>6</v>
      </c>
      <c r="J118" s="118">
        <v>6.99</v>
      </c>
      <c r="K118" s="118">
        <v>16.52</v>
      </c>
      <c r="L118" s="118">
        <v>15.57</v>
      </c>
      <c r="M118" s="118">
        <v>18.13</v>
      </c>
    </row>
    <row r="119" spans="1:13" ht="16.5" hidden="1" customHeight="1">
      <c r="A119" s="111" t="s">
        <v>388</v>
      </c>
      <c r="B119" s="118" t="s">
        <v>778</v>
      </c>
      <c r="C119" s="119" t="s">
        <v>86</v>
      </c>
      <c r="D119" s="118" t="s">
        <v>779</v>
      </c>
      <c r="E119" s="118" t="s">
        <v>45</v>
      </c>
      <c r="F119" s="119" t="s">
        <v>103</v>
      </c>
      <c r="G119" s="118">
        <v>4.5610999999999997</v>
      </c>
      <c r="H119" s="118">
        <v>6</v>
      </c>
      <c r="I119" s="124">
        <v>6</v>
      </c>
      <c r="J119" s="118">
        <v>6.9909999999999997</v>
      </c>
      <c r="K119" s="118">
        <v>16.52</v>
      </c>
      <c r="L119" s="118">
        <v>27.37</v>
      </c>
      <c r="M119" s="118">
        <v>31.89</v>
      </c>
    </row>
    <row r="120" spans="1:13" ht="16.5" hidden="1" customHeight="1">
      <c r="A120" s="106" t="s">
        <v>391</v>
      </c>
      <c r="B120" s="107" t="s">
        <v>219</v>
      </c>
      <c r="C120" s="108" t="s">
        <v>86</v>
      </c>
      <c r="D120" s="107" t="s">
        <v>220</v>
      </c>
      <c r="E120" s="107" t="s">
        <v>45</v>
      </c>
      <c r="F120" s="108" t="s">
        <v>43</v>
      </c>
      <c r="G120" s="107">
        <v>35.610500000000002</v>
      </c>
      <c r="H120" s="107">
        <v>0</v>
      </c>
      <c r="I120" s="120">
        <v>0</v>
      </c>
      <c r="J120" s="107">
        <v>0</v>
      </c>
      <c r="K120" s="107">
        <v>16.52</v>
      </c>
      <c r="L120" s="107">
        <v>0</v>
      </c>
      <c r="M120" s="107">
        <v>0</v>
      </c>
    </row>
    <row r="121" spans="1:13" ht="16.5" hidden="1" customHeight="1">
      <c r="A121" s="106" t="s">
        <v>392</v>
      </c>
      <c r="B121" s="109" t="s">
        <v>222</v>
      </c>
      <c r="C121" s="110" t="s">
        <v>86</v>
      </c>
      <c r="D121" s="109" t="s">
        <v>223</v>
      </c>
      <c r="E121" s="109" t="s">
        <v>45</v>
      </c>
      <c r="F121" s="110" t="s">
        <v>43</v>
      </c>
      <c r="G121" s="109">
        <v>769.10050000000001</v>
      </c>
      <c r="H121" s="109">
        <v>41.94</v>
      </c>
      <c r="I121" s="155">
        <v>39.15</v>
      </c>
      <c r="J121" s="109">
        <v>40.32</v>
      </c>
      <c r="K121" s="109">
        <v>3</v>
      </c>
      <c r="L121" s="109">
        <v>30110.28</v>
      </c>
      <c r="M121" s="109">
        <v>31010.13</v>
      </c>
    </row>
    <row r="122" spans="1:13" ht="16.5" hidden="1" customHeight="1">
      <c r="A122" s="111" t="s">
        <v>394</v>
      </c>
      <c r="B122" s="118" t="s">
        <v>780</v>
      </c>
      <c r="C122" s="119" t="s">
        <v>86</v>
      </c>
      <c r="D122" s="118" t="s">
        <v>781</v>
      </c>
      <c r="E122" s="118" t="s">
        <v>45</v>
      </c>
      <c r="F122" s="119" t="s">
        <v>103</v>
      </c>
      <c r="G122" s="118">
        <v>15.641500000000001</v>
      </c>
      <c r="H122" s="118">
        <v>1.37</v>
      </c>
      <c r="I122" s="124">
        <v>1.37</v>
      </c>
      <c r="J122" s="118">
        <v>1.6</v>
      </c>
      <c r="K122" s="118">
        <v>16.52</v>
      </c>
      <c r="L122" s="118">
        <v>21.43</v>
      </c>
      <c r="M122" s="118">
        <v>25.03</v>
      </c>
    </row>
    <row r="123" spans="1:13" ht="16.5" hidden="1" customHeight="1">
      <c r="A123" s="111" t="s">
        <v>397</v>
      </c>
      <c r="B123" s="118" t="s">
        <v>780</v>
      </c>
      <c r="C123" s="119" t="s">
        <v>86</v>
      </c>
      <c r="D123" s="118" t="s">
        <v>781</v>
      </c>
      <c r="E123" s="118" t="s">
        <v>45</v>
      </c>
      <c r="F123" s="119" t="s">
        <v>103</v>
      </c>
      <c r="G123" s="118">
        <v>27.500800000000002</v>
      </c>
      <c r="H123" s="118">
        <v>1.37</v>
      </c>
      <c r="I123" s="124">
        <v>1.37</v>
      </c>
      <c r="J123" s="118">
        <v>1.5960000000000001</v>
      </c>
      <c r="K123" s="118">
        <v>16.52</v>
      </c>
      <c r="L123" s="118">
        <v>37.68</v>
      </c>
      <c r="M123" s="118">
        <v>43.89</v>
      </c>
    </row>
    <row r="124" spans="1:13" ht="16.5" hidden="1" customHeight="1">
      <c r="A124" s="106" t="s">
        <v>399</v>
      </c>
      <c r="B124" s="109" t="s">
        <v>225</v>
      </c>
      <c r="C124" s="110" t="s">
        <v>86</v>
      </c>
      <c r="D124" s="109" t="s">
        <v>226</v>
      </c>
      <c r="E124" s="109" t="s">
        <v>45</v>
      </c>
      <c r="F124" s="110" t="s">
        <v>43</v>
      </c>
      <c r="G124" s="109">
        <v>1711.4766999999999</v>
      </c>
      <c r="H124" s="109">
        <v>34</v>
      </c>
      <c r="I124" s="155">
        <v>32.97</v>
      </c>
      <c r="J124" s="109">
        <v>33.96</v>
      </c>
      <c r="K124" s="109">
        <v>3</v>
      </c>
      <c r="L124" s="109">
        <v>56427.39</v>
      </c>
      <c r="M124" s="109">
        <v>58121.75</v>
      </c>
    </row>
    <row r="125" spans="1:13" ht="16.5" hidden="1" customHeight="1">
      <c r="A125" s="106" t="s">
        <v>402</v>
      </c>
      <c r="B125" s="109" t="s">
        <v>228</v>
      </c>
      <c r="C125" s="110" t="s">
        <v>86</v>
      </c>
      <c r="D125" s="109" t="s">
        <v>229</v>
      </c>
      <c r="E125" s="109" t="s">
        <v>230</v>
      </c>
      <c r="F125" s="110" t="s">
        <v>231</v>
      </c>
      <c r="G125" s="109">
        <v>91.4816</v>
      </c>
      <c r="H125" s="109">
        <v>310.92</v>
      </c>
      <c r="I125" s="121">
        <v>378.65</v>
      </c>
      <c r="J125" s="109">
        <v>427.87</v>
      </c>
      <c r="K125" s="109">
        <v>13</v>
      </c>
      <c r="L125" s="109">
        <v>34639.51</v>
      </c>
      <c r="M125" s="109">
        <v>39142.230000000003</v>
      </c>
    </row>
    <row r="126" spans="1:13" ht="16.5" hidden="1" customHeight="1">
      <c r="A126" s="106" t="s">
        <v>403</v>
      </c>
      <c r="B126" s="109" t="s">
        <v>233</v>
      </c>
      <c r="C126" s="110" t="s">
        <v>86</v>
      </c>
      <c r="D126" s="109" t="s">
        <v>234</v>
      </c>
      <c r="E126" s="109" t="s">
        <v>235</v>
      </c>
      <c r="F126" s="110" t="s">
        <v>231</v>
      </c>
      <c r="G126" s="109">
        <v>3.8517999999999999</v>
      </c>
      <c r="H126" s="109">
        <v>2700</v>
      </c>
      <c r="I126" s="121">
        <v>4009.8</v>
      </c>
      <c r="J126" s="109">
        <v>4672.2190000000001</v>
      </c>
      <c r="K126" s="109">
        <v>16.52</v>
      </c>
      <c r="L126" s="109">
        <v>15444.95</v>
      </c>
      <c r="M126" s="109">
        <v>17996.45</v>
      </c>
    </row>
    <row r="127" spans="1:13" ht="16.5" hidden="1" customHeight="1">
      <c r="A127" s="111" t="s">
        <v>404</v>
      </c>
      <c r="B127" s="125" t="s">
        <v>237</v>
      </c>
      <c r="C127" s="126" t="s">
        <v>86</v>
      </c>
      <c r="D127" s="125" t="s">
        <v>234</v>
      </c>
      <c r="E127" s="125" t="s">
        <v>238</v>
      </c>
      <c r="F127" s="126" t="s">
        <v>231</v>
      </c>
      <c r="G127" s="125">
        <v>2.6928000000000001</v>
      </c>
      <c r="H127" s="125">
        <v>5594.64</v>
      </c>
      <c r="I127" s="121">
        <v>7786.08</v>
      </c>
      <c r="J127" s="125">
        <v>9072.34</v>
      </c>
      <c r="K127" s="125">
        <v>16.52</v>
      </c>
      <c r="L127" s="125">
        <v>20966.36</v>
      </c>
      <c r="M127" s="125">
        <v>24430</v>
      </c>
    </row>
    <row r="128" spans="1:13" ht="16.5" hidden="1" customHeight="1">
      <c r="A128" s="111" t="s">
        <v>407</v>
      </c>
      <c r="B128" s="125" t="s">
        <v>237</v>
      </c>
      <c r="C128" s="126" t="s">
        <v>86</v>
      </c>
      <c r="D128" s="125" t="s">
        <v>234</v>
      </c>
      <c r="E128" s="125" t="s">
        <v>238</v>
      </c>
      <c r="F128" s="126" t="s">
        <v>231</v>
      </c>
      <c r="G128" s="125">
        <v>99.205500000000001</v>
      </c>
      <c r="H128" s="125">
        <v>5594.64</v>
      </c>
      <c r="I128" s="121">
        <v>8019.16</v>
      </c>
      <c r="J128" s="125">
        <v>9343.9249999999993</v>
      </c>
      <c r="K128" s="125">
        <v>16.52</v>
      </c>
      <c r="L128" s="125">
        <v>795544.78</v>
      </c>
      <c r="M128" s="125">
        <v>926968.75</v>
      </c>
    </row>
    <row r="129" spans="1:13" ht="16.5" hidden="1" customHeight="1">
      <c r="A129" s="111" t="s">
        <v>408</v>
      </c>
      <c r="B129" s="125" t="s">
        <v>237</v>
      </c>
      <c r="C129" s="126" t="s">
        <v>86</v>
      </c>
      <c r="D129" s="125" t="s">
        <v>234</v>
      </c>
      <c r="E129" s="125" t="s">
        <v>238</v>
      </c>
      <c r="F129" s="126" t="s">
        <v>231</v>
      </c>
      <c r="G129" s="125">
        <v>21.3155</v>
      </c>
      <c r="H129" s="125">
        <v>5594.64</v>
      </c>
      <c r="I129" s="121">
        <v>8019.6</v>
      </c>
      <c r="J129" s="125">
        <v>9344.4380000000001</v>
      </c>
      <c r="K129" s="125">
        <v>16.52</v>
      </c>
      <c r="L129" s="125">
        <v>170941.78</v>
      </c>
      <c r="M129" s="125">
        <v>199181.37</v>
      </c>
    </row>
    <row r="130" spans="1:13" ht="16.5" hidden="1" customHeight="1">
      <c r="A130" s="111" t="s">
        <v>411</v>
      </c>
      <c r="B130" s="125" t="s">
        <v>242</v>
      </c>
      <c r="C130" s="126" t="s">
        <v>86</v>
      </c>
      <c r="D130" s="125" t="s">
        <v>243</v>
      </c>
      <c r="E130" s="125" t="s">
        <v>45</v>
      </c>
      <c r="F130" s="126" t="s">
        <v>43</v>
      </c>
      <c r="G130" s="125">
        <v>4.2709999999999999</v>
      </c>
      <c r="H130" s="125">
        <v>1180.6199999999999</v>
      </c>
      <c r="I130" s="121">
        <v>1351.79</v>
      </c>
      <c r="J130" s="125">
        <v>1527.52</v>
      </c>
      <c r="K130" s="125">
        <v>13</v>
      </c>
      <c r="L130" s="125">
        <v>5773.5</v>
      </c>
      <c r="M130" s="125">
        <v>6524.04</v>
      </c>
    </row>
    <row r="131" spans="1:13" ht="16.5" hidden="1" customHeight="1">
      <c r="A131" s="111" t="s">
        <v>414</v>
      </c>
      <c r="B131" s="125" t="s">
        <v>242</v>
      </c>
      <c r="C131" s="126" t="s">
        <v>86</v>
      </c>
      <c r="D131" s="125" t="s">
        <v>243</v>
      </c>
      <c r="E131" s="125" t="s">
        <v>45</v>
      </c>
      <c r="F131" s="126" t="s">
        <v>43</v>
      </c>
      <c r="G131" s="125">
        <v>0.96450000000000002</v>
      </c>
      <c r="H131" s="125">
        <v>1180.6199999999999</v>
      </c>
      <c r="I131" s="121">
        <v>1348.1</v>
      </c>
      <c r="J131" s="125">
        <v>1570.806</v>
      </c>
      <c r="K131" s="125">
        <v>16.52</v>
      </c>
      <c r="L131" s="125">
        <v>1300.24</v>
      </c>
      <c r="M131" s="125">
        <v>1515.04</v>
      </c>
    </row>
    <row r="132" spans="1:13" ht="16.5" hidden="1" customHeight="1">
      <c r="A132" s="111" t="s">
        <v>415</v>
      </c>
      <c r="B132" s="118" t="s">
        <v>782</v>
      </c>
      <c r="C132" s="119" t="s">
        <v>86</v>
      </c>
      <c r="D132" s="118" t="s">
        <v>783</v>
      </c>
      <c r="E132" s="118" t="s">
        <v>45</v>
      </c>
      <c r="F132" s="119" t="s">
        <v>43</v>
      </c>
      <c r="G132" s="118">
        <v>1.8535999999999999</v>
      </c>
      <c r="H132" s="118">
        <v>1603.2</v>
      </c>
      <c r="I132" s="124">
        <v>1603.2</v>
      </c>
      <c r="J132" s="118">
        <v>1868.05</v>
      </c>
      <c r="K132" s="118">
        <v>16.52</v>
      </c>
      <c r="L132" s="118">
        <v>2971.69</v>
      </c>
      <c r="M132" s="118">
        <v>3462.62</v>
      </c>
    </row>
    <row r="133" spans="1:13" ht="16.5" hidden="1" customHeight="1">
      <c r="A133" s="111" t="s">
        <v>418</v>
      </c>
      <c r="B133" s="118" t="s">
        <v>782</v>
      </c>
      <c r="C133" s="119" t="s">
        <v>86</v>
      </c>
      <c r="D133" s="118" t="s">
        <v>783</v>
      </c>
      <c r="E133" s="118" t="s">
        <v>45</v>
      </c>
      <c r="F133" s="119" t="s">
        <v>43</v>
      </c>
      <c r="G133" s="118">
        <v>6.1899999999999997E-2</v>
      </c>
      <c r="H133" s="118">
        <v>1603.2</v>
      </c>
      <c r="I133" s="124">
        <v>1603.2</v>
      </c>
      <c r="J133" s="118">
        <v>1868.049</v>
      </c>
      <c r="K133" s="118">
        <v>16.52</v>
      </c>
      <c r="L133" s="118">
        <v>99.24</v>
      </c>
      <c r="M133" s="118">
        <v>115.63</v>
      </c>
    </row>
    <row r="134" spans="1:13" ht="16.5" hidden="1" customHeight="1">
      <c r="A134" s="111" t="s">
        <v>420</v>
      </c>
      <c r="B134" s="118" t="s">
        <v>784</v>
      </c>
      <c r="C134" s="119" t="s">
        <v>86</v>
      </c>
      <c r="D134" s="118" t="s">
        <v>785</v>
      </c>
      <c r="E134" s="118" t="s">
        <v>45</v>
      </c>
      <c r="F134" s="119" t="s">
        <v>43</v>
      </c>
      <c r="G134" s="118">
        <v>0.48680000000000001</v>
      </c>
      <c r="H134" s="118">
        <v>1474.42</v>
      </c>
      <c r="I134" s="124">
        <v>1474.42</v>
      </c>
      <c r="J134" s="118">
        <v>1717.99</v>
      </c>
      <c r="K134" s="118">
        <v>16.52</v>
      </c>
      <c r="L134" s="118">
        <v>717.75</v>
      </c>
      <c r="M134" s="118">
        <v>836.32</v>
      </c>
    </row>
    <row r="135" spans="1:13" ht="16.5" hidden="1" customHeight="1">
      <c r="A135" s="111" t="s">
        <v>421</v>
      </c>
      <c r="B135" s="118" t="s">
        <v>784</v>
      </c>
      <c r="C135" s="119" t="s">
        <v>86</v>
      </c>
      <c r="D135" s="118" t="s">
        <v>785</v>
      </c>
      <c r="E135" s="118" t="s">
        <v>45</v>
      </c>
      <c r="F135" s="119" t="s">
        <v>43</v>
      </c>
      <c r="G135" s="118">
        <v>0.1401</v>
      </c>
      <c r="H135" s="118">
        <v>1474.42</v>
      </c>
      <c r="I135" s="124">
        <v>1474.42</v>
      </c>
      <c r="J135" s="118">
        <v>1717.9939999999999</v>
      </c>
      <c r="K135" s="118">
        <v>16.52</v>
      </c>
      <c r="L135" s="118">
        <v>206.57</v>
      </c>
      <c r="M135" s="118">
        <v>240.69</v>
      </c>
    </row>
    <row r="136" spans="1:13" ht="16.5" hidden="1" customHeight="1">
      <c r="A136" s="106" t="s">
        <v>424</v>
      </c>
      <c r="B136" s="107" t="s">
        <v>786</v>
      </c>
      <c r="C136" s="108" t="s">
        <v>86</v>
      </c>
      <c r="D136" s="107" t="s">
        <v>787</v>
      </c>
      <c r="E136" s="107" t="s">
        <v>45</v>
      </c>
      <c r="F136" s="108" t="s">
        <v>43</v>
      </c>
      <c r="G136" s="107">
        <v>1.9180999999999999</v>
      </c>
      <c r="H136" s="107">
        <v>9311.7099999999991</v>
      </c>
      <c r="I136" s="120">
        <v>9311.7099999999991</v>
      </c>
      <c r="J136" s="107">
        <v>10850.004000000001</v>
      </c>
      <c r="K136" s="107">
        <v>16.52</v>
      </c>
      <c r="L136" s="107">
        <v>17860.79</v>
      </c>
      <c r="M136" s="107">
        <v>20811.39</v>
      </c>
    </row>
    <row r="137" spans="1:13" ht="16.5" hidden="1" customHeight="1">
      <c r="A137" s="106" t="s">
        <v>426</v>
      </c>
      <c r="B137" s="107" t="s">
        <v>246</v>
      </c>
      <c r="C137" s="108" t="s">
        <v>86</v>
      </c>
      <c r="D137" s="107" t="s">
        <v>247</v>
      </c>
      <c r="E137" s="107" t="s">
        <v>45</v>
      </c>
      <c r="F137" s="108" t="s">
        <v>43</v>
      </c>
      <c r="G137" s="107">
        <v>1.1000000000000001E-3</v>
      </c>
      <c r="H137" s="107">
        <v>1549.95</v>
      </c>
      <c r="I137" s="120">
        <v>1549.95</v>
      </c>
      <c r="J137" s="107">
        <v>1806</v>
      </c>
      <c r="K137" s="107">
        <v>16.52</v>
      </c>
      <c r="L137" s="107">
        <v>1.7</v>
      </c>
      <c r="M137" s="107">
        <v>1.99</v>
      </c>
    </row>
    <row r="138" spans="1:13" ht="16.5" hidden="1" customHeight="1">
      <c r="A138" s="106" t="s">
        <v>429</v>
      </c>
      <c r="B138" s="107" t="s">
        <v>788</v>
      </c>
      <c r="C138" s="108" t="s">
        <v>86</v>
      </c>
      <c r="D138" s="107" t="s">
        <v>789</v>
      </c>
      <c r="E138" s="107" t="s">
        <v>45</v>
      </c>
      <c r="F138" s="108" t="s">
        <v>43</v>
      </c>
      <c r="G138" s="107">
        <v>1.248</v>
      </c>
      <c r="H138" s="107">
        <v>1211.42</v>
      </c>
      <c r="I138" s="120">
        <v>1211.42</v>
      </c>
      <c r="J138" s="107">
        <v>1411.55</v>
      </c>
      <c r="K138" s="107">
        <v>16.52</v>
      </c>
      <c r="L138" s="107">
        <v>1511.85</v>
      </c>
      <c r="M138" s="107">
        <v>1761.61</v>
      </c>
    </row>
    <row r="139" spans="1:13" ht="16.5" hidden="1" customHeight="1">
      <c r="A139" s="106" t="s">
        <v>434</v>
      </c>
      <c r="B139" s="109" t="s">
        <v>790</v>
      </c>
      <c r="C139" s="110" t="s">
        <v>86</v>
      </c>
      <c r="D139" s="109" t="s">
        <v>791</v>
      </c>
      <c r="E139" s="109" t="s">
        <v>792</v>
      </c>
      <c r="F139" s="110" t="s">
        <v>127</v>
      </c>
      <c r="G139" s="109">
        <v>1542.2505000000001</v>
      </c>
      <c r="H139" s="109">
        <v>13.52</v>
      </c>
      <c r="I139" s="121">
        <v>22.76</v>
      </c>
      <c r="J139" s="109">
        <v>25.72</v>
      </c>
      <c r="K139" s="109">
        <v>13</v>
      </c>
      <c r="L139" s="109">
        <v>35101.620000000003</v>
      </c>
      <c r="M139" s="109">
        <v>39666.68</v>
      </c>
    </row>
    <row r="140" spans="1:13" ht="16.5" hidden="1" customHeight="1">
      <c r="A140" s="106" t="s">
        <v>438</v>
      </c>
      <c r="B140" s="109" t="s">
        <v>793</v>
      </c>
      <c r="C140" s="110" t="s">
        <v>86</v>
      </c>
      <c r="D140" s="109" t="s">
        <v>791</v>
      </c>
      <c r="E140" s="109" t="s">
        <v>794</v>
      </c>
      <c r="F140" s="110" t="s">
        <v>127</v>
      </c>
      <c r="G140" s="109">
        <v>1329.7430999999999</v>
      </c>
      <c r="H140" s="109">
        <v>19.61</v>
      </c>
      <c r="I140" s="121">
        <v>34.15</v>
      </c>
      <c r="J140" s="109">
        <v>39.792000000000002</v>
      </c>
      <c r="K140" s="109">
        <v>16.52</v>
      </c>
      <c r="L140" s="109">
        <v>45410.73</v>
      </c>
      <c r="M140" s="109">
        <v>52913.14</v>
      </c>
    </row>
    <row r="141" spans="1:13" ht="16.5" hidden="1" customHeight="1">
      <c r="A141" s="106" t="s">
        <v>441</v>
      </c>
      <c r="B141" s="109" t="s">
        <v>793</v>
      </c>
      <c r="C141" s="110" t="s">
        <v>86</v>
      </c>
      <c r="D141" s="109" t="s">
        <v>791</v>
      </c>
      <c r="E141" s="109" t="s">
        <v>115</v>
      </c>
      <c r="F141" s="110" t="s">
        <v>127</v>
      </c>
      <c r="G141" s="109">
        <v>58.359000000000002</v>
      </c>
      <c r="H141" s="109">
        <v>19.61</v>
      </c>
      <c r="I141" s="121">
        <v>39</v>
      </c>
      <c r="J141" s="109">
        <v>45.442999999999998</v>
      </c>
      <c r="K141" s="109">
        <v>16.52</v>
      </c>
      <c r="L141" s="109">
        <v>2276</v>
      </c>
      <c r="M141" s="109">
        <v>2652.01</v>
      </c>
    </row>
    <row r="142" spans="1:13" ht="16.5" hidden="1" customHeight="1">
      <c r="A142" s="106" t="s">
        <v>445</v>
      </c>
      <c r="B142" s="109" t="s">
        <v>795</v>
      </c>
      <c r="C142" s="110" t="s">
        <v>86</v>
      </c>
      <c r="D142" s="109" t="s">
        <v>796</v>
      </c>
      <c r="E142" s="109" t="s">
        <v>45</v>
      </c>
      <c r="F142" s="110" t="s">
        <v>127</v>
      </c>
      <c r="G142" s="109">
        <v>4.476</v>
      </c>
      <c r="H142" s="109">
        <v>42.45</v>
      </c>
      <c r="I142" s="155">
        <v>13.27</v>
      </c>
      <c r="J142" s="109">
        <v>15.462</v>
      </c>
      <c r="K142" s="109">
        <v>16.52</v>
      </c>
      <c r="L142" s="109">
        <v>59.4</v>
      </c>
      <c r="M142" s="109">
        <v>69.209999999999994</v>
      </c>
    </row>
    <row r="143" spans="1:13" ht="16.5" hidden="1" customHeight="1">
      <c r="A143" s="111" t="s">
        <v>448</v>
      </c>
      <c r="B143" s="125" t="s">
        <v>797</v>
      </c>
      <c r="C143" s="126" t="s">
        <v>86</v>
      </c>
      <c r="D143" s="125" t="s">
        <v>798</v>
      </c>
      <c r="E143" s="125" t="s">
        <v>676</v>
      </c>
      <c r="F143" s="126" t="s">
        <v>127</v>
      </c>
      <c r="G143" s="125">
        <v>21.24</v>
      </c>
      <c r="H143" s="125">
        <v>66.94</v>
      </c>
      <c r="I143" s="121">
        <v>93</v>
      </c>
      <c r="J143" s="125">
        <v>105.09</v>
      </c>
      <c r="K143" s="125">
        <v>13</v>
      </c>
      <c r="L143" s="125">
        <v>1975.32</v>
      </c>
      <c r="M143" s="125">
        <v>2232.11</v>
      </c>
    </row>
    <row r="144" spans="1:13" ht="16.5" hidden="1" customHeight="1">
      <c r="A144" s="111" t="s">
        <v>451</v>
      </c>
      <c r="B144" s="125" t="s">
        <v>797</v>
      </c>
      <c r="C144" s="126" t="s">
        <v>86</v>
      </c>
      <c r="D144" s="125" t="s">
        <v>798</v>
      </c>
      <c r="E144" s="125" t="s">
        <v>676</v>
      </c>
      <c r="F144" s="126" t="s">
        <v>127</v>
      </c>
      <c r="G144" s="125">
        <v>180.304</v>
      </c>
      <c r="H144" s="125">
        <v>66.94</v>
      </c>
      <c r="I144" s="121">
        <v>88.58</v>
      </c>
      <c r="J144" s="125">
        <v>100.09</v>
      </c>
      <c r="K144" s="125">
        <v>13</v>
      </c>
      <c r="L144" s="125">
        <v>15971.33</v>
      </c>
      <c r="M144" s="125">
        <v>18046.63</v>
      </c>
    </row>
    <row r="145" spans="1:13" ht="16.5" customHeight="1">
      <c r="A145" s="106" t="s">
        <v>455</v>
      </c>
      <c r="B145" s="114" t="s">
        <v>799</v>
      </c>
      <c r="C145" s="115" t="s">
        <v>86</v>
      </c>
      <c r="D145" s="114" t="s">
        <v>800</v>
      </c>
      <c r="E145" s="114" t="s">
        <v>801</v>
      </c>
      <c r="F145" s="115" t="s">
        <v>127</v>
      </c>
      <c r="G145" s="114">
        <v>152.92150000000001</v>
      </c>
      <c r="H145" s="114">
        <v>17.16</v>
      </c>
      <c r="I145" s="122">
        <v>23.54</v>
      </c>
      <c r="J145" s="114">
        <v>26.6</v>
      </c>
      <c r="K145" s="114">
        <v>13</v>
      </c>
      <c r="L145" s="114">
        <v>3599.77</v>
      </c>
      <c r="M145" s="114">
        <v>4067.71</v>
      </c>
    </row>
    <row r="146" spans="1:13" ht="16.5" customHeight="1">
      <c r="A146" s="106" t="s">
        <v>459</v>
      </c>
      <c r="B146" s="114" t="s">
        <v>802</v>
      </c>
      <c r="C146" s="115" t="s">
        <v>86</v>
      </c>
      <c r="D146" s="114" t="s">
        <v>803</v>
      </c>
      <c r="E146" s="114" t="s">
        <v>804</v>
      </c>
      <c r="F146" s="115" t="s">
        <v>127</v>
      </c>
      <c r="G146" s="114">
        <v>257.81389999999999</v>
      </c>
      <c r="H146" s="114">
        <v>71.75</v>
      </c>
      <c r="I146" s="209">
        <v>33.99</v>
      </c>
      <c r="J146" s="114">
        <v>39.604999999999997</v>
      </c>
      <c r="K146" s="114">
        <v>16.52</v>
      </c>
      <c r="L146" s="114">
        <v>8763.09</v>
      </c>
      <c r="M146" s="114">
        <v>10210.719999999999</v>
      </c>
    </row>
    <row r="147" spans="1:13" ht="16.5" customHeight="1">
      <c r="A147" s="106" t="s">
        <v>463</v>
      </c>
      <c r="B147" s="114" t="s">
        <v>802</v>
      </c>
      <c r="C147" s="115" t="s">
        <v>86</v>
      </c>
      <c r="D147" s="114" t="s">
        <v>800</v>
      </c>
      <c r="E147" s="114" t="s">
        <v>805</v>
      </c>
      <c r="F147" s="115" t="s">
        <v>127</v>
      </c>
      <c r="G147" s="114">
        <v>5932.0848999999998</v>
      </c>
      <c r="H147" s="114">
        <v>71.75</v>
      </c>
      <c r="I147" s="209">
        <v>52.21</v>
      </c>
      <c r="J147" s="114">
        <v>60.835000000000001</v>
      </c>
      <c r="K147" s="114">
        <v>16.52</v>
      </c>
      <c r="L147" s="114">
        <v>309714.15000000002</v>
      </c>
      <c r="M147" s="114">
        <v>360878.38</v>
      </c>
    </row>
    <row r="148" spans="1:13" ht="16.5" customHeight="1">
      <c r="A148" s="106" t="s">
        <v>465</v>
      </c>
      <c r="B148" s="114" t="s">
        <v>806</v>
      </c>
      <c r="C148" s="115" t="s">
        <v>86</v>
      </c>
      <c r="D148" s="114" t="s">
        <v>800</v>
      </c>
      <c r="E148" s="114" t="s">
        <v>807</v>
      </c>
      <c r="F148" s="115" t="s">
        <v>127</v>
      </c>
      <c r="G148" s="114">
        <v>684.96900000000005</v>
      </c>
      <c r="H148" s="114">
        <v>89.09</v>
      </c>
      <c r="I148" s="209">
        <v>42</v>
      </c>
      <c r="J148" s="114">
        <v>48.938000000000002</v>
      </c>
      <c r="K148" s="114">
        <v>16.52</v>
      </c>
      <c r="L148" s="114">
        <v>28768.7</v>
      </c>
      <c r="M148" s="114">
        <v>33521.01</v>
      </c>
    </row>
    <row r="149" spans="1:13" ht="16.5" customHeight="1">
      <c r="A149" s="106" t="s">
        <v>466</v>
      </c>
      <c r="B149" s="114" t="s">
        <v>806</v>
      </c>
      <c r="C149" s="115" t="s">
        <v>86</v>
      </c>
      <c r="D149" s="114" t="s">
        <v>800</v>
      </c>
      <c r="E149" s="114" t="s">
        <v>805</v>
      </c>
      <c r="F149" s="115" t="s">
        <v>127</v>
      </c>
      <c r="G149" s="114">
        <v>658.38969999999995</v>
      </c>
      <c r="H149" s="114">
        <v>89.09</v>
      </c>
      <c r="I149" s="209">
        <v>52.21</v>
      </c>
      <c r="J149" s="114">
        <v>60.835000000000001</v>
      </c>
      <c r="K149" s="114">
        <v>16.52</v>
      </c>
      <c r="L149" s="114">
        <v>34374.53</v>
      </c>
      <c r="M149" s="114">
        <v>40053.14</v>
      </c>
    </row>
    <row r="150" spans="1:13" ht="16.5" customHeight="1">
      <c r="A150" s="106" t="s">
        <v>467</v>
      </c>
      <c r="B150" s="114" t="s">
        <v>806</v>
      </c>
      <c r="C150" s="115" t="s">
        <v>86</v>
      </c>
      <c r="D150" s="114" t="s">
        <v>808</v>
      </c>
      <c r="E150" s="114" t="s">
        <v>805</v>
      </c>
      <c r="F150" s="115" t="s">
        <v>127</v>
      </c>
      <c r="G150" s="114">
        <v>250.64</v>
      </c>
      <c r="H150" s="114">
        <v>89.09</v>
      </c>
      <c r="I150" s="209">
        <v>52.21</v>
      </c>
      <c r="J150" s="114">
        <v>52.21</v>
      </c>
      <c r="K150" s="114">
        <v>0</v>
      </c>
      <c r="L150" s="114">
        <v>13085.91</v>
      </c>
      <c r="M150" s="114">
        <v>13085.91</v>
      </c>
    </row>
    <row r="151" spans="1:13" ht="16.5" customHeight="1">
      <c r="A151" s="106" t="s">
        <v>468</v>
      </c>
      <c r="B151" s="114" t="s">
        <v>809</v>
      </c>
      <c r="C151" s="115" t="s">
        <v>86</v>
      </c>
      <c r="D151" s="114" t="s">
        <v>810</v>
      </c>
      <c r="E151" s="114" t="s">
        <v>811</v>
      </c>
      <c r="F151" s="115" t="s">
        <v>127</v>
      </c>
      <c r="G151" s="114">
        <v>176.73769999999999</v>
      </c>
      <c r="H151" s="114">
        <v>43.17</v>
      </c>
      <c r="I151" s="209">
        <v>31.93</v>
      </c>
      <c r="J151" s="114">
        <v>36.08</v>
      </c>
      <c r="K151" s="114">
        <v>13</v>
      </c>
      <c r="L151" s="114">
        <v>5643.23</v>
      </c>
      <c r="M151" s="114">
        <v>6376.7</v>
      </c>
    </row>
    <row r="152" spans="1:13" ht="16.5" customHeight="1">
      <c r="A152" s="106" t="s">
        <v>469</v>
      </c>
      <c r="B152" s="114" t="s">
        <v>812</v>
      </c>
      <c r="C152" s="115" t="s">
        <v>86</v>
      </c>
      <c r="D152" s="114" t="s">
        <v>813</v>
      </c>
      <c r="E152" s="114" t="s">
        <v>814</v>
      </c>
      <c r="F152" s="115" t="s">
        <v>127</v>
      </c>
      <c r="G152" s="114">
        <v>1273.9622999999999</v>
      </c>
      <c r="H152" s="114">
        <v>47.99</v>
      </c>
      <c r="I152" s="209">
        <v>34.17</v>
      </c>
      <c r="J152" s="114">
        <v>39.814999999999998</v>
      </c>
      <c r="K152" s="114">
        <v>16.52</v>
      </c>
      <c r="L152" s="114">
        <v>43531.29</v>
      </c>
      <c r="M152" s="114">
        <v>50722.81</v>
      </c>
    </row>
    <row r="153" spans="1:13" ht="16.5" customHeight="1">
      <c r="A153" s="106" t="s">
        <v>470</v>
      </c>
      <c r="B153" s="114" t="s">
        <v>812</v>
      </c>
      <c r="C153" s="115" t="s">
        <v>86</v>
      </c>
      <c r="D153" s="114" t="s">
        <v>813</v>
      </c>
      <c r="E153" s="114" t="s">
        <v>805</v>
      </c>
      <c r="F153" s="115" t="s">
        <v>127</v>
      </c>
      <c r="G153" s="114">
        <v>180.62549999999999</v>
      </c>
      <c r="H153" s="114">
        <v>47.99</v>
      </c>
      <c r="I153" s="209">
        <v>42.93</v>
      </c>
      <c r="J153" s="114">
        <v>50.021999999999998</v>
      </c>
      <c r="K153" s="114">
        <v>16.52</v>
      </c>
      <c r="L153" s="114">
        <v>7754.25</v>
      </c>
      <c r="M153" s="114">
        <v>9035.25</v>
      </c>
    </row>
    <row r="154" spans="1:13" ht="16.5" customHeight="1">
      <c r="A154" s="106" t="s">
        <v>471</v>
      </c>
      <c r="B154" s="114" t="s">
        <v>815</v>
      </c>
      <c r="C154" s="115" t="s">
        <v>86</v>
      </c>
      <c r="D154" s="114" t="s">
        <v>816</v>
      </c>
      <c r="E154" s="114" t="s">
        <v>817</v>
      </c>
      <c r="F154" s="115" t="s">
        <v>127</v>
      </c>
      <c r="G154" s="114">
        <v>83.844999999999999</v>
      </c>
      <c r="H154" s="114">
        <v>75.37</v>
      </c>
      <c r="I154" s="122">
        <v>79.400000000000006</v>
      </c>
      <c r="J154" s="114">
        <v>92.516999999999996</v>
      </c>
      <c r="K154" s="114">
        <v>16.52</v>
      </c>
      <c r="L154" s="114">
        <v>6657.29</v>
      </c>
      <c r="M154" s="114">
        <v>7757.09</v>
      </c>
    </row>
    <row r="155" spans="1:13" ht="16.5" customHeight="1">
      <c r="A155" s="106" t="s">
        <v>472</v>
      </c>
      <c r="B155" s="114" t="s">
        <v>815</v>
      </c>
      <c r="C155" s="115" t="s">
        <v>86</v>
      </c>
      <c r="D155" s="114" t="s">
        <v>813</v>
      </c>
      <c r="E155" s="114" t="s">
        <v>817</v>
      </c>
      <c r="F155" s="115" t="s">
        <v>127</v>
      </c>
      <c r="G155" s="114">
        <v>7144.701</v>
      </c>
      <c r="H155" s="114">
        <v>75.37</v>
      </c>
      <c r="I155" s="209">
        <v>42.93</v>
      </c>
      <c r="J155" s="114">
        <v>50.021999999999998</v>
      </c>
      <c r="K155" s="114">
        <v>16.52</v>
      </c>
      <c r="L155" s="114">
        <v>306722.01</v>
      </c>
      <c r="M155" s="114">
        <v>357392.23</v>
      </c>
    </row>
    <row r="156" spans="1:13" ht="16.5" customHeight="1">
      <c r="A156" s="106" t="s">
        <v>473</v>
      </c>
      <c r="B156" s="114" t="s">
        <v>818</v>
      </c>
      <c r="C156" s="115" t="s">
        <v>86</v>
      </c>
      <c r="D156" s="114" t="s">
        <v>813</v>
      </c>
      <c r="E156" s="114" t="s">
        <v>819</v>
      </c>
      <c r="F156" s="115" t="s">
        <v>127</v>
      </c>
      <c r="G156" s="114">
        <v>8063.8584000000001</v>
      </c>
      <c r="H156" s="114">
        <v>131.30000000000001</v>
      </c>
      <c r="I156" s="209">
        <v>52.93</v>
      </c>
      <c r="J156" s="114">
        <v>61.673999999999999</v>
      </c>
      <c r="K156" s="114">
        <v>16.52</v>
      </c>
      <c r="L156" s="114">
        <v>426820.03</v>
      </c>
      <c r="M156" s="114">
        <v>497330.4</v>
      </c>
    </row>
    <row r="157" spans="1:13" ht="16.5" customHeight="1">
      <c r="A157" s="106" t="s">
        <v>474</v>
      </c>
      <c r="B157" s="114" t="s">
        <v>820</v>
      </c>
      <c r="C157" s="115" t="s">
        <v>86</v>
      </c>
      <c r="D157" s="114" t="s">
        <v>821</v>
      </c>
      <c r="E157" s="114" t="s">
        <v>822</v>
      </c>
      <c r="F157" s="115" t="s">
        <v>127</v>
      </c>
      <c r="G157" s="114">
        <v>231.64179999999999</v>
      </c>
      <c r="H157" s="114">
        <v>36.01</v>
      </c>
      <c r="I157" s="122">
        <v>39.53</v>
      </c>
      <c r="J157" s="114">
        <v>46.06</v>
      </c>
      <c r="K157" s="114">
        <v>16.52</v>
      </c>
      <c r="L157" s="114">
        <v>9156.7999999999993</v>
      </c>
      <c r="M157" s="114">
        <v>10669.42</v>
      </c>
    </row>
    <row r="158" spans="1:13" ht="16.5" customHeight="1">
      <c r="A158" s="106" t="s">
        <v>475</v>
      </c>
      <c r="B158" s="114" t="s">
        <v>823</v>
      </c>
      <c r="C158" s="115" t="s">
        <v>86</v>
      </c>
      <c r="D158" s="114" t="s">
        <v>821</v>
      </c>
      <c r="E158" s="114" t="s">
        <v>811</v>
      </c>
      <c r="F158" s="115" t="s">
        <v>127</v>
      </c>
      <c r="G158" s="114">
        <v>5.1197999999999997</v>
      </c>
      <c r="H158" s="114">
        <v>26.09</v>
      </c>
      <c r="I158" s="122">
        <v>39.53</v>
      </c>
      <c r="J158" s="114">
        <v>46.06</v>
      </c>
      <c r="K158" s="114">
        <v>16.52</v>
      </c>
      <c r="L158" s="114">
        <v>202.39</v>
      </c>
      <c r="M158" s="114">
        <v>235.82</v>
      </c>
    </row>
    <row r="159" spans="1:13" ht="16.5" customHeight="1">
      <c r="A159" s="106" t="s">
        <v>476</v>
      </c>
      <c r="B159" s="114" t="s">
        <v>824</v>
      </c>
      <c r="C159" s="115" t="s">
        <v>86</v>
      </c>
      <c r="D159" s="114" t="s">
        <v>821</v>
      </c>
      <c r="E159" s="114" t="s">
        <v>825</v>
      </c>
      <c r="F159" s="115" t="s">
        <v>127</v>
      </c>
      <c r="G159" s="114">
        <v>87.006799999999998</v>
      </c>
      <c r="H159" s="114">
        <v>22.83</v>
      </c>
      <c r="I159" s="122">
        <v>39.53</v>
      </c>
      <c r="J159" s="114">
        <v>46.06</v>
      </c>
      <c r="K159" s="114">
        <v>16.52</v>
      </c>
      <c r="L159" s="114">
        <v>3439.38</v>
      </c>
      <c r="M159" s="114">
        <v>4007.53</v>
      </c>
    </row>
    <row r="160" spans="1:13" ht="16.5" hidden="1" customHeight="1">
      <c r="A160" s="106" t="s">
        <v>477</v>
      </c>
      <c r="B160" s="109" t="s">
        <v>826</v>
      </c>
      <c r="C160" s="110" t="s">
        <v>86</v>
      </c>
      <c r="D160" s="109" t="s">
        <v>827</v>
      </c>
      <c r="E160" s="109" t="s">
        <v>828</v>
      </c>
      <c r="F160" s="110" t="s">
        <v>127</v>
      </c>
      <c r="G160" s="109">
        <v>58.359000000000002</v>
      </c>
      <c r="H160" s="109">
        <v>182.43</v>
      </c>
      <c r="I160" s="121">
        <v>280</v>
      </c>
      <c r="J160" s="109">
        <v>326.25599999999997</v>
      </c>
      <c r="K160" s="109">
        <v>16.52</v>
      </c>
      <c r="L160" s="109">
        <v>16340.52</v>
      </c>
      <c r="M160" s="109">
        <v>19039.97</v>
      </c>
    </row>
    <row r="161" spans="1:13" ht="16.5" hidden="1" customHeight="1">
      <c r="A161" s="106" t="s">
        <v>478</v>
      </c>
      <c r="B161" s="109" t="s">
        <v>829</v>
      </c>
      <c r="C161" s="110" t="s">
        <v>86</v>
      </c>
      <c r="D161" s="109" t="s">
        <v>830</v>
      </c>
      <c r="E161" s="109" t="s">
        <v>45</v>
      </c>
      <c r="F161" s="110" t="s">
        <v>127</v>
      </c>
      <c r="G161" s="109">
        <v>437.19900000000001</v>
      </c>
      <c r="H161" s="109">
        <v>136.75</v>
      </c>
      <c r="I161" s="121">
        <v>280</v>
      </c>
      <c r="J161" s="109">
        <v>326.25599999999997</v>
      </c>
      <c r="K161" s="109">
        <v>16.52</v>
      </c>
      <c r="L161" s="109">
        <v>122415.72</v>
      </c>
      <c r="M161" s="109">
        <v>142638.79999999999</v>
      </c>
    </row>
    <row r="162" spans="1:13" ht="16.5" hidden="1" customHeight="1">
      <c r="A162" s="111" t="s">
        <v>479</v>
      </c>
      <c r="B162" s="125" t="s">
        <v>831</v>
      </c>
      <c r="C162" s="126" t="s">
        <v>86</v>
      </c>
      <c r="D162" s="125" t="s">
        <v>832</v>
      </c>
      <c r="E162" s="125" t="s">
        <v>833</v>
      </c>
      <c r="F162" s="126" t="s">
        <v>127</v>
      </c>
      <c r="G162" s="125">
        <v>163.16999999999999</v>
      </c>
      <c r="H162" s="125">
        <v>173.64</v>
      </c>
      <c r="I162" s="121">
        <v>205</v>
      </c>
      <c r="J162" s="125">
        <v>231.65</v>
      </c>
      <c r="K162" s="125">
        <v>13</v>
      </c>
      <c r="L162" s="125">
        <v>33449.85</v>
      </c>
      <c r="M162" s="125">
        <v>37798.33</v>
      </c>
    </row>
    <row r="163" spans="1:13" ht="16.5" hidden="1" customHeight="1">
      <c r="A163" s="111" t="s">
        <v>480</v>
      </c>
      <c r="B163" s="125" t="s">
        <v>831</v>
      </c>
      <c r="C163" s="126" t="s">
        <v>86</v>
      </c>
      <c r="D163" s="125" t="s">
        <v>832</v>
      </c>
      <c r="E163" s="125" t="s">
        <v>833</v>
      </c>
      <c r="F163" s="126" t="s">
        <v>127</v>
      </c>
      <c r="G163" s="125">
        <v>10.5</v>
      </c>
      <c r="H163" s="125">
        <v>173.64</v>
      </c>
      <c r="I163" s="121">
        <v>231.65</v>
      </c>
      <c r="J163" s="125">
        <v>261.76499999999999</v>
      </c>
      <c r="K163" s="125">
        <v>13</v>
      </c>
      <c r="L163" s="125">
        <v>2432.33</v>
      </c>
      <c r="M163" s="125">
        <v>2748.53</v>
      </c>
    </row>
    <row r="164" spans="1:13" ht="16.5" hidden="1" customHeight="1">
      <c r="A164" s="106" t="s">
        <v>482</v>
      </c>
      <c r="B164" s="109" t="s">
        <v>834</v>
      </c>
      <c r="C164" s="110" t="s">
        <v>86</v>
      </c>
      <c r="D164" s="109" t="s">
        <v>835</v>
      </c>
      <c r="E164" s="109" t="s">
        <v>45</v>
      </c>
      <c r="F164" s="110" t="s">
        <v>127</v>
      </c>
      <c r="G164" s="109">
        <v>565.65419999999995</v>
      </c>
      <c r="H164" s="109">
        <v>229.89</v>
      </c>
      <c r="I164" s="155">
        <v>109.2</v>
      </c>
      <c r="J164" s="109">
        <v>127.24</v>
      </c>
      <c r="K164" s="109">
        <v>16.52</v>
      </c>
      <c r="L164" s="109">
        <v>61769.440000000002</v>
      </c>
      <c r="M164" s="109">
        <v>71973.84</v>
      </c>
    </row>
    <row r="165" spans="1:13" ht="16.5" hidden="1" customHeight="1">
      <c r="A165" s="106" t="s">
        <v>485</v>
      </c>
      <c r="B165" s="109" t="s">
        <v>836</v>
      </c>
      <c r="C165" s="110" t="s">
        <v>86</v>
      </c>
      <c r="D165" s="109" t="s">
        <v>837</v>
      </c>
      <c r="E165" s="109" t="s">
        <v>45</v>
      </c>
      <c r="F165" s="110" t="s">
        <v>127</v>
      </c>
      <c r="G165" s="109">
        <v>1542.2505000000001</v>
      </c>
      <c r="H165" s="109">
        <v>16.149999999999999</v>
      </c>
      <c r="I165" s="155">
        <v>13.27</v>
      </c>
      <c r="J165" s="109">
        <v>15</v>
      </c>
      <c r="K165" s="109">
        <v>13</v>
      </c>
      <c r="L165" s="109">
        <v>20465.66</v>
      </c>
      <c r="M165" s="109">
        <v>23133.759999999998</v>
      </c>
    </row>
    <row r="166" spans="1:13" ht="16.5" hidden="1" customHeight="1">
      <c r="A166" s="106" t="s">
        <v>487</v>
      </c>
      <c r="B166" s="127" t="s">
        <v>838</v>
      </c>
      <c r="C166" s="128" t="s">
        <v>86</v>
      </c>
      <c r="D166" s="127" t="s">
        <v>839</v>
      </c>
      <c r="E166" s="127" t="s">
        <v>45</v>
      </c>
      <c r="F166" s="128" t="s">
        <v>127</v>
      </c>
      <c r="G166" s="127">
        <v>1462.6447000000001</v>
      </c>
      <c r="H166" s="127">
        <v>70</v>
      </c>
      <c r="I166" s="129">
        <v>110</v>
      </c>
      <c r="J166" s="127">
        <v>128.172</v>
      </c>
      <c r="K166" s="127">
        <v>16.52</v>
      </c>
      <c r="L166" s="127">
        <v>160890.92000000001</v>
      </c>
      <c r="M166" s="127">
        <v>187470.1</v>
      </c>
    </row>
    <row r="167" spans="1:13" ht="16.5" hidden="1" customHeight="1">
      <c r="A167" s="106" t="s">
        <v>489</v>
      </c>
      <c r="B167" s="127" t="s">
        <v>840</v>
      </c>
      <c r="C167" s="128" t="s">
        <v>86</v>
      </c>
      <c r="D167" s="127" t="s">
        <v>841</v>
      </c>
      <c r="E167" s="127" t="s">
        <v>45</v>
      </c>
      <c r="F167" s="128" t="s">
        <v>127</v>
      </c>
      <c r="G167" s="127">
        <v>109.7775</v>
      </c>
      <c r="H167" s="127">
        <v>200</v>
      </c>
      <c r="I167" s="161">
        <v>69.23</v>
      </c>
      <c r="J167" s="127">
        <v>78.23</v>
      </c>
      <c r="K167" s="127">
        <v>13</v>
      </c>
      <c r="L167" s="127">
        <v>7599.9</v>
      </c>
      <c r="M167" s="127">
        <v>8587.89</v>
      </c>
    </row>
    <row r="168" spans="1:13" ht="16.5" hidden="1" customHeight="1">
      <c r="A168" s="106" t="s">
        <v>491</v>
      </c>
      <c r="B168" s="109" t="s">
        <v>842</v>
      </c>
      <c r="C168" s="110" t="s">
        <v>86</v>
      </c>
      <c r="D168" s="109" t="s">
        <v>843</v>
      </c>
      <c r="E168" s="109" t="s">
        <v>817</v>
      </c>
      <c r="F168" s="110" t="s">
        <v>127</v>
      </c>
      <c r="G168" s="109">
        <v>14.007999999999999</v>
      </c>
      <c r="H168" s="109">
        <v>66.010000000000005</v>
      </c>
      <c r="I168" s="121">
        <v>68.47</v>
      </c>
      <c r="J168" s="109">
        <v>79.781000000000006</v>
      </c>
      <c r="K168" s="109">
        <v>16.52</v>
      </c>
      <c r="L168" s="109">
        <v>959.13</v>
      </c>
      <c r="M168" s="109">
        <v>1117.57</v>
      </c>
    </row>
    <row r="169" spans="1:13" ht="16.5" hidden="1" customHeight="1">
      <c r="A169" s="106" t="s">
        <v>493</v>
      </c>
      <c r="B169" s="109" t="s">
        <v>842</v>
      </c>
      <c r="C169" s="110" t="s">
        <v>86</v>
      </c>
      <c r="D169" s="109" t="s">
        <v>843</v>
      </c>
      <c r="E169" s="109" t="s">
        <v>844</v>
      </c>
      <c r="F169" s="110" t="s">
        <v>127</v>
      </c>
      <c r="G169" s="109">
        <v>84.254000000000005</v>
      </c>
      <c r="H169" s="109">
        <v>66.010000000000005</v>
      </c>
      <c r="I169" s="155">
        <v>57.71</v>
      </c>
      <c r="J169" s="109">
        <v>67.244</v>
      </c>
      <c r="K169" s="109">
        <v>16.52</v>
      </c>
      <c r="L169" s="109">
        <v>4862.3</v>
      </c>
      <c r="M169" s="109">
        <v>5665.58</v>
      </c>
    </row>
    <row r="170" spans="1:13" ht="16.5" hidden="1" customHeight="1">
      <c r="A170" s="106" t="s">
        <v>495</v>
      </c>
      <c r="B170" s="109" t="s">
        <v>842</v>
      </c>
      <c r="C170" s="110" t="s">
        <v>86</v>
      </c>
      <c r="D170" s="109" t="s">
        <v>843</v>
      </c>
      <c r="E170" s="109" t="s">
        <v>817</v>
      </c>
      <c r="F170" s="110" t="s">
        <v>127</v>
      </c>
      <c r="G170" s="109">
        <v>1039.0125</v>
      </c>
      <c r="H170" s="109">
        <v>66.010000000000005</v>
      </c>
      <c r="I170" s="155">
        <v>60.6</v>
      </c>
      <c r="J170" s="109">
        <v>68.47</v>
      </c>
      <c r="K170" s="109">
        <v>13</v>
      </c>
      <c r="L170" s="109">
        <v>62964.160000000003</v>
      </c>
      <c r="M170" s="109">
        <v>71141.19</v>
      </c>
    </row>
    <row r="171" spans="1:13" ht="16.5" hidden="1" customHeight="1">
      <c r="A171" s="111" t="s">
        <v>497</v>
      </c>
      <c r="B171" s="125" t="s">
        <v>845</v>
      </c>
      <c r="C171" s="126" t="s">
        <v>86</v>
      </c>
      <c r="D171" s="125" t="s">
        <v>846</v>
      </c>
      <c r="E171" s="125" t="s">
        <v>844</v>
      </c>
      <c r="F171" s="126" t="s">
        <v>127</v>
      </c>
      <c r="G171" s="125">
        <v>81.416399999999996</v>
      </c>
      <c r="H171" s="125">
        <v>58.38</v>
      </c>
      <c r="I171" s="155">
        <v>57.71</v>
      </c>
      <c r="J171" s="125">
        <v>67.244</v>
      </c>
      <c r="K171" s="125">
        <v>16.52</v>
      </c>
      <c r="L171" s="125">
        <v>4698.54</v>
      </c>
      <c r="M171" s="125">
        <v>5474.76</v>
      </c>
    </row>
    <row r="172" spans="1:13" ht="16.5" hidden="1" customHeight="1">
      <c r="A172" s="111" t="s">
        <v>499</v>
      </c>
      <c r="B172" s="125" t="s">
        <v>845</v>
      </c>
      <c r="C172" s="126" t="s">
        <v>86</v>
      </c>
      <c r="D172" s="125" t="s">
        <v>846</v>
      </c>
      <c r="E172" s="125" t="s">
        <v>844</v>
      </c>
      <c r="F172" s="126" t="s">
        <v>127</v>
      </c>
      <c r="G172" s="125">
        <v>1176.06</v>
      </c>
      <c r="H172" s="125">
        <v>58.38</v>
      </c>
      <c r="I172" s="155">
        <v>50.19</v>
      </c>
      <c r="J172" s="125">
        <v>56.71</v>
      </c>
      <c r="K172" s="125">
        <v>13</v>
      </c>
      <c r="L172" s="125">
        <v>59026.45</v>
      </c>
      <c r="M172" s="125">
        <v>66694.36</v>
      </c>
    </row>
    <row r="173" spans="1:13" ht="16.5" hidden="1" customHeight="1">
      <c r="A173" s="106" t="s">
        <v>501</v>
      </c>
      <c r="B173" s="109" t="s">
        <v>847</v>
      </c>
      <c r="C173" s="110" t="s">
        <v>86</v>
      </c>
      <c r="D173" s="109" t="s">
        <v>848</v>
      </c>
      <c r="E173" s="109" t="s">
        <v>849</v>
      </c>
      <c r="F173" s="110" t="s">
        <v>127</v>
      </c>
      <c r="G173" s="109">
        <v>89.334500000000006</v>
      </c>
      <c r="H173" s="109">
        <v>143</v>
      </c>
      <c r="I173" s="121">
        <v>235.62</v>
      </c>
      <c r="J173" s="109">
        <v>274.54399999999998</v>
      </c>
      <c r="K173" s="109">
        <v>16.52</v>
      </c>
      <c r="L173" s="109">
        <v>21048.99</v>
      </c>
      <c r="M173" s="109">
        <v>24526.25</v>
      </c>
    </row>
    <row r="174" spans="1:13" ht="16.5" hidden="1" customHeight="1">
      <c r="A174" s="106" t="s">
        <v>505</v>
      </c>
      <c r="B174" s="109" t="s">
        <v>249</v>
      </c>
      <c r="C174" s="110" t="s">
        <v>86</v>
      </c>
      <c r="D174" s="109" t="s">
        <v>250</v>
      </c>
      <c r="E174" s="109" t="s">
        <v>45</v>
      </c>
      <c r="F174" s="110" t="s">
        <v>43</v>
      </c>
      <c r="G174" s="109">
        <v>15.368499999999999</v>
      </c>
      <c r="H174" s="109">
        <v>641.45000000000005</v>
      </c>
      <c r="I174" s="155">
        <v>550</v>
      </c>
      <c r="J174" s="109">
        <v>640.86</v>
      </c>
      <c r="K174" s="109">
        <v>16.52</v>
      </c>
      <c r="L174" s="109">
        <v>8452.68</v>
      </c>
      <c r="M174" s="109">
        <v>9849.06</v>
      </c>
    </row>
    <row r="175" spans="1:13" ht="16.5" hidden="1" customHeight="1">
      <c r="A175" s="106" t="s">
        <v>508</v>
      </c>
      <c r="B175" s="109" t="s">
        <v>252</v>
      </c>
      <c r="C175" s="110" t="s">
        <v>86</v>
      </c>
      <c r="D175" s="109" t="s">
        <v>253</v>
      </c>
      <c r="E175" s="109" t="s">
        <v>45</v>
      </c>
      <c r="F175" s="110" t="s">
        <v>127</v>
      </c>
      <c r="G175" s="109">
        <v>4928.9121999999998</v>
      </c>
      <c r="H175" s="109">
        <v>24.62</v>
      </c>
      <c r="I175" s="155">
        <v>19.13</v>
      </c>
      <c r="J175" s="109">
        <v>21.61</v>
      </c>
      <c r="K175" s="109">
        <v>13</v>
      </c>
      <c r="L175" s="109">
        <v>94290.09</v>
      </c>
      <c r="M175" s="109">
        <v>106513.79</v>
      </c>
    </row>
    <row r="176" spans="1:13" ht="16.5" hidden="1" customHeight="1">
      <c r="A176" s="106" t="s">
        <v>509</v>
      </c>
      <c r="B176" s="127" t="s">
        <v>850</v>
      </c>
      <c r="C176" s="128" t="s">
        <v>86</v>
      </c>
      <c r="D176" s="127" t="s">
        <v>851</v>
      </c>
      <c r="E176" s="127" t="s">
        <v>45</v>
      </c>
      <c r="F176" s="128" t="s">
        <v>127</v>
      </c>
      <c r="G176" s="127">
        <v>1533.54</v>
      </c>
      <c r="H176" s="127">
        <v>122.03</v>
      </c>
      <c r="I176" s="161">
        <v>108</v>
      </c>
      <c r="J176" s="127">
        <v>122.04</v>
      </c>
      <c r="K176" s="127">
        <v>13</v>
      </c>
      <c r="L176" s="127">
        <v>165622.32</v>
      </c>
      <c r="M176" s="127">
        <v>187153.22</v>
      </c>
    </row>
    <row r="177" spans="1:13" ht="16.5" hidden="1" customHeight="1">
      <c r="A177" s="106" t="s">
        <v>511</v>
      </c>
      <c r="B177" s="127" t="s">
        <v>850</v>
      </c>
      <c r="C177" s="128" t="s">
        <v>86</v>
      </c>
      <c r="D177" s="127" t="s">
        <v>851</v>
      </c>
      <c r="E177" s="127" t="s">
        <v>852</v>
      </c>
      <c r="F177" s="128" t="s">
        <v>127</v>
      </c>
      <c r="G177" s="127">
        <v>2300.3159999999998</v>
      </c>
      <c r="H177" s="127">
        <v>122.03</v>
      </c>
      <c r="I177" s="161">
        <v>108</v>
      </c>
      <c r="J177" s="127">
        <v>122.04</v>
      </c>
      <c r="K177" s="127">
        <v>13</v>
      </c>
      <c r="L177" s="127">
        <v>248434.13</v>
      </c>
      <c r="M177" s="127">
        <v>280730.56</v>
      </c>
    </row>
    <row r="178" spans="1:13" ht="16.5" hidden="1" customHeight="1">
      <c r="A178" s="106" t="s">
        <v>512</v>
      </c>
      <c r="B178" s="127" t="s">
        <v>853</v>
      </c>
      <c r="C178" s="128" t="s">
        <v>86</v>
      </c>
      <c r="D178" s="127" t="s">
        <v>854</v>
      </c>
      <c r="E178" s="127" t="s">
        <v>92</v>
      </c>
      <c r="F178" s="128" t="s">
        <v>127</v>
      </c>
      <c r="G178" s="127">
        <v>1343.9359999999999</v>
      </c>
      <c r="H178" s="127">
        <v>42.57</v>
      </c>
      <c r="I178" s="129">
        <v>140</v>
      </c>
      <c r="J178" s="127">
        <v>163.12799999999999</v>
      </c>
      <c r="K178" s="127">
        <v>16.52</v>
      </c>
      <c r="L178" s="127">
        <v>188151.04000000001</v>
      </c>
      <c r="M178" s="127">
        <v>219233.59</v>
      </c>
    </row>
    <row r="179" spans="1:13" ht="16.5" hidden="1" customHeight="1">
      <c r="A179" s="106" t="s">
        <v>517</v>
      </c>
      <c r="B179" s="107" t="s">
        <v>255</v>
      </c>
      <c r="C179" s="108" t="s">
        <v>86</v>
      </c>
      <c r="D179" s="107" t="s">
        <v>256</v>
      </c>
      <c r="E179" s="107" t="s">
        <v>45</v>
      </c>
      <c r="F179" s="108" t="s">
        <v>127</v>
      </c>
      <c r="G179" s="107">
        <v>1241.7678000000001</v>
      </c>
      <c r="H179" s="107">
        <v>3.99</v>
      </c>
      <c r="I179" s="120">
        <v>3.99</v>
      </c>
      <c r="J179" s="107">
        <v>4.6500000000000004</v>
      </c>
      <c r="K179" s="107">
        <v>16.52</v>
      </c>
      <c r="L179" s="107">
        <v>4954.6499999999996</v>
      </c>
      <c r="M179" s="107">
        <v>5774.22</v>
      </c>
    </row>
    <row r="180" spans="1:13" ht="16.5" hidden="1" customHeight="1">
      <c r="A180" s="106" t="s">
        <v>518</v>
      </c>
      <c r="B180" s="107" t="s">
        <v>258</v>
      </c>
      <c r="C180" s="108" t="s">
        <v>86</v>
      </c>
      <c r="D180" s="107" t="s">
        <v>259</v>
      </c>
      <c r="E180" s="107" t="s">
        <v>45</v>
      </c>
      <c r="F180" s="108" t="s">
        <v>127</v>
      </c>
      <c r="G180" s="107">
        <v>11.3238</v>
      </c>
      <c r="H180" s="107">
        <v>9</v>
      </c>
      <c r="I180" s="120">
        <v>9</v>
      </c>
      <c r="J180" s="107">
        <v>10.49</v>
      </c>
      <c r="K180" s="107">
        <v>16.52</v>
      </c>
      <c r="L180" s="107">
        <v>101.91</v>
      </c>
      <c r="M180" s="107">
        <v>118.79</v>
      </c>
    </row>
    <row r="181" spans="1:13" ht="16.5" hidden="1" customHeight="1">
      <c r="A181" s="106" t="s">
        <v>522</v>
      </c>
      <c r="B181" s="127" t="s">
        <v>855</v>
      </c>
      <c r="C181" s="128" t="s">
        <v>86</v>
      </c>
      <c r="D181" s="127" t="s">
        <v>856</v>
      </c>
      <c r="E181" s="127" t="s">
        <v>45</v>
      </c>
      <c r="F181" s="128" t="s">
        <v>127</v>
      </c>
      <c r="G181" s="127">
        <v>118.3608</v>
      </c>
      <c r="H181" s="127">
        <v>101.91</v>
      </c>
      <c r="I181" s="129">
        <v>113.59</v>
      </c>
      <c r="J181" s="127">
        <v>128.36000000000001</v>
      </c>
      <c r="K181" s="127">
        <v>13</v>
      </c>
      <c r="L181" s="127">
        <v>13444.6</v>
      </c>
      <c r="M181" s="127">
        <v>15192.79</v>
      </c>
    </row>
    <row r="182" spans="1:13" ht="16.5" hidden="1" customHeight="1">
      <c r="A182" s="106" t="s">
        <v>523</v>
      </c>
      <c r="B182" s="127" t="s">
        <v>855</v>
      </c>
      <c r="C182" s="128" t="s">
        <v>86</v>
      </c>
      <c r="D182" s="127" t="s">
        <v>857</v>
      </c>
      <c r="E182" s="127" t="s">
        <v>45</v>
      </c>
      <c r="F182" s="128" t="s">
        <v>127</v>
      </c>
      <c r="G182" s="127">
        <v>225.54239999999999</v>
      </c>
      <c r="H182" s="127">
        <v>101.91</v>
      </c>
      <c r="I182" s="129">
        <v>160</v>
      </c>
      <c r="J182" s="127">
        <v>186.43199999999999</v>
      </c>
      <c r="K182" s="127">
        <v>16.52</v>
      </c>
      <c r="L182" s="127">
        <v>36086.78</v>
      </c>
      <c r="M182" s="127">
        <v>42048.32</v>
      </c>
    </row>
    <row r="183" spans="1:13" ht="16.5" hidden="1" customHeight="1">
      <c r="A183" s="106" t="s">
        <v>527</v>
      </c>
      <c r="B183" s="109" t="s">
        <v>858</v>
      </c>
      <c r="C183" s="110" t="s">
        <v>86</v>
      </c>
      <c r="D183" s="109" t="s">
        <v>859</v>
      </c>
      <c r="E183" s="109" t="s">
        <v>833</v>
      </c>
      <c r="F183" s="110" t="s">
        <v>127</v>
      </c>
      <c r="G183" s="109">
        <v>349.16</v>
      </c>
      <c r="H183" s="109">
        <v>214.56</v>
      </c>
      <c r="I183" s="121">
        <v>223.42</v>
      </c>
      <c r="J183" s="109">
        <v>260.32900000000001</v>
      </c>
      <c r="K183" s="109">
        <v>16.52</v>
      </c>
      <c r="L183" s="109">
        <v>78009.33</v>
      </c>
      <c r="M183" s="109">
        <v>90896.47</v>
      </c>
    </row>
    <row r="184" spans="1:13" ht="16.5" hidden="1" customHeight="1">
      <c r="A184" s="106" t="s">
        <v>531</v>
      </c>
      <c r="B184" s="107" t="s">
        <v>860</v>
      </c>
      <c r="C184" s="108" t="s">
        <v>86</v>
      </c>
      <c r="D184" s="107" t="s">
        <v>861</v>
      </c>
      <c r="E184" s="107" t="s">
        <v>862</v>
      </c>
      <c r="F184" s="108" t="s">
        <v>344</v>
      </c>
      <c r="G184" s="107">
        <v>529.00130000000001</v>
      </c>
      <c r="H184" s="107">
        <v>1.94</v>
      </c>
      <c r="I184" s="120">
        <v>1.94</v>
      </c>
      <c r="J184" s="107">
        <v>2.2599999999999998</v>
      </c>
      <c r="K184" s="107">
        <v>16.52</v>
      </c>
      <c r="L184" s="107">
        <v>1026.26</v>
      </c>
      <c r="M184" s="107">
        <v>1195.54</v>
      </c>
    </row>
    <row r="185" spans="1:13" ht="16.5" hidden="1" customHeight="1">
      <c r="A185" s="111" t="s">
        <v>535</v>
      </c>
      <c r="B185" s="118" t="s">
        <v>863</v>
      </c>
      <c r="C185" s="119" t="s">
        <v>86</v>
      </c>
      <c r="D185" s="118" t="s">
        <v>864</v>
      </c>
      <c r="E185" s="118" t="s">
        <v>45</v>
      </c>
      <c r="F185" s="119" t="s">
        <v>344</v>
      </c>
      <c r="G185" s="118">
        <v>10113.362499999999</v>
      </c>
      <c r="H185" s="118">
        <v>3.58</v>
      </c>
      <c r="I185" s="124">
        <v>3.58</v>
      </c>
      <c r="J185" s="118">
        <v>4.17</v>
      </c>
      <c r="K185" s="118">
        <v>16.52</v>
      </c>
      <c r="L185" s="118">
        <v>36205.839999999997</v>
      </c>
      <c r="M185" s="118">
        <v>42172.72</v>
      </c>
    </row>
    <row r="186" spans="1:13" ht="16.5" hidden="1" customHeight="1">
      <c r="A186" s="111" t="s">
        <v>536</v>
      </c>
      <c r="B186" s="118" t="s">
        <v>863</v>
      </c>
      <c r="C186" s="119" t="s">
        <v>86</v>
      </c>
      <c r="D186" s="118" t="s">
        <v>864</v>
      </c>
      <c r="E186" s="118" t="s">
        <v>45</v>
      </c>
      <c r="F186" s="119" t="s">
        <v>344</v>
      </c>
      <c r="G186" s="118">
        <v>543.28120000000001</v>
      </c>
      <c r="H186" s="118">
        <v>3.58</v>
      </c>
      <c r="I186" s="124">
        <v>3.58</v>
      </c>
      <c r="J186" s="118">
        <v>4.1710000000000003</v>
      </c>
      <c r="K186" s="118">
        <v>16.52</v>
      </c>
      <c r="L186" s="118">
        <v>1944.95</v>
      </c>
      <c r="M186" s="118">
        <v>2266.0300000000002</v>
      </c>
    </row>
    <row r="187" spans="1:13" ht="16.5" hidden="1" customHeight="1">
      <c r="A187" s="106" t="s">
        <v>540</v>
      </c>
      <c r="B187" s="107" t="s">
        <v>865</v>
      </c>
      <c r="C187" s="108" t="s">
        <v>86</v>
      </c>
      <c r="D187" s="107" t="s">
        <v>866</v>
      </c>
      <c r="E187" s="107" t="s">
        <v>867</v>
      </c>
      <c r="F187" s="108" t="s">
        <v>344</v>
      </c>
      <c r="G187" s="107">
        <v>6107.2461000000003</v>
      </c>
      <c r="H187" s="107">
        <v>3.75</v>
      </c>
      <c r="I187" s="120">
        <v>3.75</v>
      </c>
      <c r="J187" s="107">
        <v>4.37</v>
      </c>
      <c r="K187" s="107">
        <v>16.52</v>
      </c>
      <c r="L187" s="107">
        <v>22902.17</v>
      </c>
      <c r="M187" s="107">
        <v>26688.67</v>
      </c>
    </row>
    <row r="188" spans="1:13" ht="16.5" hidden="1" customHeight="1">
      <c r="A188" s="106" t="s">
        <v>544</v>
      </c>
      <c r="B188" s="107" t="s">
        <v>868</v>
      </c>
      <c r="C188" s="108" t="s">
        <v>86</v>
      </c>
      <c r="D188" s="107" t="s">
        <v>869</v>
      </c>
      <c r="E188" s="107" t="s">
        <v>870</v>
      </c>
      <c r="F188" s="108" t="s">
        <v>344</v>
      </c>
      <c r="G188" s="107">
        <v>2436.9225000000001</v>
      </c>
      <c r="H188" s="107">
        <v>5.93</v>
      </c>
      <c r="I188" s="120">
        <v>5.93</v>
      </c>
      <c r="J188" s="107">
        <v>6.91</v>
      </c>
      <c r="K188" s="107">
        <v>16.52</v>
      </c>
      <c r="L188" s="107">
        <v>14450.95</v>
      </c>
      <c r="M188" s="107">
        <v>16839.13</v>
      </c>
    </row>
    <row r="189" spans="1:13" ht="16.5" hidden="1" customHeight="1">
      <c r="A189" s="106" t="s">
        <v>548</v>
      </c>
      <c r="B189" s="107" t="s">
        <v>871</v>
      </c>
      <c r="C189" s="108" t="s">
        <v>86</v>
      </c>
      <c r="D189" s="107" t="s">
        <v>869</v>
      </c>
      <c r="E189" s="107" t="s">
        <v>872</v>
      </c>
      <c r="F189" s="108" t="s">
        <v>344</v>
      </c>
      <c r="G189" s="107">
        <v>1299.7083</v>
      </c>
      <c r="H189" s="107">
        <v>7.01</v>
      </c>
      <c r="I189" s="120">
        <v>7.01</v>
      </c>
      <c r="J189" s="107">
        <v>8.17</v>
      </c>
      <c r="K189" s="107">
        <v>16.52</v>
      </c>
      <c r="L189" s="107">
        <v>9110.9599999999991</v>
      </c>
      <c r="M189" s="107">
        <v>10618.62</v>
      </c>
    </row>
    <row r="190" spans="1:13" ht="16.5" hidden="1" customHeight="1">
      <c r="A190" s="106" t="s">
        <v>549</v>
      </c>
      <c r="B190" s="107" t="s">
        <v>873</v>
      </c>
      <c r="C190" s="108" t="s">
        <v>86</v>
      </c>
      <c r="D190" s="107" t="s">
        <v>874</v>
      </c>
      <c r="E190" s="107" t="s">
        <v>875</v>
      </c>
      <c r="F190" s="108" t="s">
        <v>344</v>
      </c>
      <c r="G190" s="107">
        <v>190.29150000000001</v>
      </c>
      <c r="H190" s="107">
        <v>2.0099999999999998</v>
      </c>
      <c r="I190" s="120">
        <v>2.0099999999999998</v>
      </c>
      <c r="J190" s="107">
        <v>2.34</v>
      </c>
      <c r="K190" s="107">
        <v>16.52</v>
      </c>
      <c r="L190" s="107">
        <v>382.49</v>
      </c>
      <c r="M190" s="107">
        <v>445.28</v>
      </c>
    </row>
    <row r="191" spans="1:13" ht="16.5" hidden="1" customHeight="1">
      <c r="A191" s="106" t="s">
        <v>552</v>
      </c>
      <c r="B191" s="107" t="s">
        <v>876</v>
      </c>
      <c r="C191" s="108" t="s">
        <v>86</v>
      </c>
      <c r="D191" s="107" t="s">
        <v>877</v>
      </c>
      <c r="E191" s="107" t="s">
        <v>878</v>
      </c>
      <c r="F191" s="108" t="s">
        <v>344</v>
      </c>
      <c r="G191" s="107">
        <v>197.9863</v>
      </c>
      <c r="H191" s="107">
        <v>3.09</v>
      </c>
      <c r="I191" s="120">
        <v>3.09</v>
      </c>
      <c r="J191" s="107">
        <v>3.6</v>
      </c>
      <c r="K191" s="107">
        <v>16.52</v>
      </c>
      <c r="L191" s="107">
        <v>611.78</v>
      </c>
      <c r="M191" s="107">
        <v>712.75</v>
      </c>
    </row>
    <row r="192" spans="1:13" ht="16.5" hidden="1" customHeight="1">
      <c r="A192" s="106" t="s">
        <v>553</v>
      </c>
      <c r="B192" s="107" t="s">
        <v>879</v>
      </c>
      <c r="C192" s="108" t="s">
        <v>86</v>
      </c>
      <c r="D192" s="107" t="s">
        <v>877</v>
      </c>
      <c r="E192" s="107" t="s">
        <v>880</v>
      </c>
      <c r="F192" s="108" t="s">
        <v>344</v>
      </c>
      <c r="G192" s="107">
        <v>139.7415</v>
      </c>
      <c r="H192" s="107">
        <v>6.93</v>
      </c>
      <c r="I192" s="120">
        <v>6.93</v>
      </c>
      <c r="J192" s="107">
        <v>8.07</v>
      </c>
      <c r="K192" s="107">
        <v>16.52</v>
      </c>
      <c r="L192" s="107">
        <v>968.41</v>
      </c>
      <c r="M192" s="107">
        <v>1127.71</v>
      </c>
    </row>
    <row r="193" spans="1:13" ht="16.5" hidden="1" customHeight="1">
      <c r="A193" s="106" t="s">
        <v>557</v>
      </c>
      <c r="B193" s="107" t="s">
        <v>881</v>
      </c>
      <c r="C193" s="108" t="s">
        <v>86</v>
      </c>
      <c r="D193" s="107" t="s">
        <v>882</v>
      </c>
      <c r="E193" s="107" t="s">
        <v>878</v>
      </c>
      <c r="F193" s="108" t="s">
        <v>344</v>
      </c>
      <c r="G193" s="107">
        <v>67.539299999999997</v>
      </c>
      <c r="H193" s="107">
        <v>2.87</v>
      </c>
      <c r="I193" s="120">
        <v>2.87</v>
      </c>
      <c r="J193" s="107">
        <v>3.34</v>
      </c>
      <c r="K193" s="107">
        <v>16.52</v>
      </c>
      <c r="L193" s="107">
        <v>193.84</v>
      </c>
      <c r="M193" s="107">
        <v>225.58</v>
      </c>
    </row>
    <row r="194" spans="1:13" ht="16.5" hidden="1" customHeight="1">
      <c r="A194" s="111" t="s">
        <v>558</v>
      </c>
      <c r="B194" s="118" t="s">
        <v>883</v>
      </c>
      <c r="C194" s="119" t="s">
        <v>86</v>
      </c>
      <c r="D194" s="118" t="s">
        <v>884</v>
      </c>
      <c r="E194" s="118" t="s">
        <v>885</v>
      </c>
      <c r="F194" s="119" t="s">
        <v>344</v>
      </c>
      <c r="G194" s="118">
        <v>296.84649999999999</v>
      </c>
      <c r="H194" s="118">
        <v>3.03</v>
      </c>
      <c r="I194" s="124">
        <v>3.03</v>
      </c>
      <c r="J194" s="118">
        <v>3.53</v>
      </c>
      <c r="K194" s="118">
        <v>16.52</v>
      </c>
      <c r="L194" s="118">
        <v>899.44</v>
      </c>
      <c r="M194" s="118">
        <v>1047.8699999999999</v>
      </c>
    </row>
    <row r="195" spans="1:13" ht="16.5" hidden="1" customHeight="1">
      <c r="A195" s="111" t="s">
        <v>559</v>
      </c>
      <c r="B195" s="118" t="s">
        <v>883</v>
      </c>
      <c r="C195" s="119" t="s">
        <v>86</v>
      </c>
      <c r="D195" s="118" t="s">
        <v>884</v>
      </c>
      <c r="E195" s="118" t="s">
        <v>885</v>
      </c>
      <c r="F195" s="119" t="s">
        <v>344</v>
      </c>
      <c r="G195" s="118">
        <v>17.875699999999998</v>
      </c>
      <c r="H195" s="118">
        <v>3.03</v>
      </c>
      <c r="I195" s="124">
        <v>3.03</v>
      </c>
      <c r="J195" s="118">
        <v>3.5310000000000001</v>
      </c>
      <c r="K195" s="118">
        <v>16.52</v>
      </c>
      <c r="L195" s="118">
        <v>54.16</v>
      </c>
      <c r="M195" s="118">
        <v>63.12</v>
      </c>
    </row>
    <row r="196" spans="1:13" ht="16.5" hidden="1" customHeight="1">
      <c r="A196" s="111" t="s">
        <v>563</v>
      </c>
      <c r="B196" s="118" t="s">
        <v>886</v>
      </c>
      <c r="C196" s="119" t="s">
        <v>86</v>
      </c>
      <c r="D196" s="118" t="s">
        <v>887</v>
      </c>
      <c r="E196" s="118" t="s">
        <v>862</v>
      </c>
      <c r="F196" s="119" t="s">
        <v>344</v>
      </c>
      <c r="G196" s="118">
        <v>8479.4472999999998</v>
      </c>
      <c r="H196" s="118">
        <v>3.58</v>
      </c>
      <c r="I196" s="124">
        <v>3.58</v>
      </c>
      <c r="J196" s="118">
        <v>4.17</v>
      </c>
      <c r="K196" s="118">
        <v>16.52</v>
      </c>
      <c r="L196" s="118">
        <v>30356.42</v>
      </c>
      <c r="M196" s="118">
        <v>35359.300000000003</v>
      </c>
    </row>
    <row r="197" spans="1:13" ht="16.5" hidden="1" customHeight="1">
      <c r="A197" s="111" t="s">
        <v>566</v>
      </c>
      <c r="B197" s="118" t="s">
        <v>886</v>
      </c>
      <c r="C197" s="119" t="s">
        <v>86</v>
      </c>
      <c r="D197" s="118" t="s">
        <v>887</v>
      </c>
      <c r="E197" s="118" t="s">
        <v>862</v>
      </c>
      <c r="F197" s="119" t="s">
        <v>344</v>
      </c>
      <c r="G197" s="118">
        <v>435.77179999999998</v>
      </c>
      <c r="H197" s="118">
        <v>3.58</v>
      </c>
      <c r="I197" s="124">
        <v>3.58</v>
      </c>
      <c r="J197" s="118">
        <v>4.1710000000000003</v>
      </c>
      <c r="K197" s="118">
        <v>16.52</v>
      </c>
      <c r="L197" s="118">
        <v>1560.06</v>
      </c>
      <c r="M197" s="118">
        <v>1817.6</v>
      </c>
    </row>
    <row r="198" spans="1:13" ht="16.5" hidden="1" customHeight="1">
      <c r="A198" s="106" t="s">
        <v>570</v>
      </c>
      <c r="B198" s="107" t="s">
        <v>888</v>
      </c>
      <c r="C198" s="108" t="s">
        <v>86</v>
      </c>
      <c r="D198" s="107" t="s">
        <v>889</v>
      </c>
      <c r="E198" s="107" t="s">
        <v>890</v>
      </c>
      <c r="F198" s="108" t="s">
        <v>344</v>
      </c>
      <c r="G198" s="107">
        <v>13.332000000000001</v>
      </c>
      <c r="H198" s="107">
        <v>1.48</v>
      </c>
      <c r="I198" s="120">
        <v>1.48</v>
      </c>
      <c r="J198" s="107">
        <v>1.72</v>
      </c>
      <c r="K198" s="107">
        <v>16.52</v>
      </c>
      <c r="L198" s="107">
        <v>19.73</v>
      </c>
      <c r="M198" s="107">
        <v>22.93</v>
      </c>
    </row>
    <row r="199" spans="1:13" ht="16.5" hidden="1" customHeight="1">
      <c r="A199" s="111" t="s">
        <v>574</v>
      </c>
      <c r="B199" s="118" t="s">
        <v>891</v>
      </c>
      <c r="C199" s="119" t="s">
        <v>86</v>
      </c>
      <c r="D199" s="118" t="s">
        <v>892</v>
      </c>
      <c r="E199" s="118" t="s">
        <v>98</v>
      </c>
      <c r="F199" s="119" t="s">
        <v>127</v>
      </c>
      <c r="G199" s="118">
        <v>28.5457</v>
      </c>
      <c r="H199" s="118">
        <v>102.58</v>
      </c>
      <c r="I199" s="124">
        <v>102.58</v>
      </c>
      <c r="J199" s="118">
        <v>119.53</v>
      </c>
      <c r="K199" s="118">
        <v>16.52</v>
      </c>
      <c r="L199" s="118">
        <v>2928.22</v>
      </c>
      <c r="M199" s="118">
        <v>3412.07</v>
      </c>
    </row>
    <row r="200" spans="1:13" ht="16.5" hidden="1" customHeight="1">
      <c r="A200" s="111" t="s">
        <v>577</v>
      </c>
      <c r="B200" s="118" t="s">
        <v>891</v>
      </c>
      <c r="C200" s="119" t="s">
        <v>86</v>
      </c>
      <c r="D200" s="118" t="s">
        <v>892</v>
      </c>
      <c r="E200" s="118" t="s">
        <v>98</v>
      </c>
      <c r="F200" s="119" t="s">
        <v>127</v>
      </c>
      <c r="G200" s="118">
        <v>17.009499999999999</v>
      </c>
      <c r="H200" s="118">
        <v>102.58</v>
      </c>
      <c r="I200" s="124">
        <v>102.58</v>
      </c>
      <c r="J200" s="118">
        <v>119.526</v>
      </c>
      <c r="K200" s="118">
        <v>16.52</v>
      </c>
      <c r="L200" s="118">
        <v>1744.83</v>
      </c>
      <c r="M200" s="118">
        <v>2033.08</v>
      </c>
    </row>
    <row r="201" spans="1:13" ht="16.5" hidden="1" customHeight="1">
      <c r="A201" s="106" t="s">
        <v>580</v>
      </c>
      <c r="B201" s="107" t="s">
        <v>893</v>
      </c>
      <c r="C201" s="108" t="s">
        <v>86</v>
      </c>
      <c r="D201" s="107" t="s">
        <v>894</v>
      </c>
      <c r="E201" s="107" t="s">
        <v>895</v>
      </c>
      <c r="F201" s="108" t="s">
        <v>344</v>
      </c>
      <c r="G201" s="107">
        <v>9440.26</v>
      </c>
      <c r="H201" s="107">
        <v>9</v>
      </c>
      <c r="I201" s="120">
        <v>9</v>
      </c>
      <c r="J201" s="107">
        <v>10.49</v>
      </c>
      <c r="K201" s="107">
        <v>16.52</v>
      </c>
      <c r="L201" s="107">
        <v>84962.34</v>
      </c>
      <c r="M201" s="107">
        <v>99028.33</v>
      </c>
    </row>
    <row r="202" spans="1:13" ht="16.5" hidden="1" customHeight="1">
      <c r="A202" s="111" t="s">
        <v>584</v>
      </c>
      <c r="B202" s="118" t="s">
        <v>896</v>
      </c>
      <c r="C202" s="119" t="s">
        <v>86</v>
      </c>
      <c r="D202" s="118" t="s">
        <v>897</v>
      </c>
      <c r="E202" s="118" t="s">
        <v>898</v>
      </c>
      <c r="F202" s="119" t="s">
        <v>344</v>
      </c>
      <c r="G202" s="118">
        <v>1064.9276</v>
      </c>
      <c r="H202" s="118">
        <v>21.46</v>
      </c>
      <c r="I202" s="124">
        <v>21.46</v>
      </c>
      <c r="J202" s="118">
        <v>25.01</v>
      </c>
      <c r="K202" s="118">
        <v>16.52</v>
      </c>
      <c r="L202" s="118">
        <v>22853.35</v>
      </c>
      <c r="M202" s="118">
        <v>26633.84</v>
      </c>
    </row>
    <row r="203" spans="1:13" ht="16.5" hidden="1" customHeight="1">
      <c r="A203" s="111" t="s">
        <v>588</v>
      </c>
      <c r="B203" s="118" t="s">
        <v>896</v>
      </c>
      <c r="C203" s="119" t="s">
        <v>86</v>
      </c>
      <c r="D203" s="118" t="s">
        <v>897</v>
      </c>
      <c r="E203" s="118" t="s">
        <v>898</v>
      </c>
      <c r="F203" s="119" t="s">
        <v>344</v>
      </c>
      <c r="G203" s="118">
        <v>98.049599999999998</v>
      </c>
      <c r="H203" s="118">
        <v>21.46</v>
      </c>
      <c r="I203" s="124">
        <v>21.46</v>
      </c>
      <c r="J203" s="118">
        <v>25.004999999999999</v>
      </c>
      <c r="K203" s="118">
        <v>16.52</v>
      </c>
      <c r="L203" s="118">
        <v>2104.14</v>
      </c>
      <c r="M203" s="118">
        <v>2451.73</v>
      </c>
    </row>
    <row r="204" spans="1:13" ht="16.5" hidden="1" customHeight="1">
      <c r="A204" s="106" t="s">
        <v>592</v>
      </c>
      <c r="B204" s="127" t="s">
        <v>899</v>
      </c>
      <c r="C204" s="128" t="s">
        <v>86</v>
      </c>
      <c r="D204" s="127" t="s">
        <v>900</v>
      </c>
      <c r="E204" s="127" t="s">
        <v>901</v>
      </c>
      <c r="F204" s="128" t="s">
        <v>344</v>
      </c>
      <c r="G204" s="127">
        <v>349.37599999999998</v>
      </c>
      <c r="H204" s="127">
        <v>210</v>
      </c>
      <c r="I204" s="161">
        <v>69.150000000000006</v>
      </c>
      <c r="J204" s="127">
        <v>78.14</v>
      </c>
      <c r="K204" s="127">
        <v>13</v>
      </c>
      <c r="L204" s="127">
        <v>24159.35</v>
      </c>
      <c r="M204" s="127">
        <v>27300.240000000002</v>
      </c>
    </row>
    <row r="205" spans="1:13" ht="16.5" hidden="1" customHeight="1">
      <c r="A205" s="111" t="s">
        <v>596</v>
      </c>
      <c r="B205" s="125" t="s">
        <v>902</v>
      </c>
      <c r="C205" s="126" t="s">
        <v>86</v>
      </c>
      <c r="D205" s="125" t="s">
        <v>903</v>
      </c>
      <c r="E205" s="125" t="s">
        <v>45</v>
      </c>
      <c r="F205" s="126" t="s">
        <v>103</v>
      </c>
      <c r="G205" s="125">
        <v>422.71199999999999</v>
      </c>
      <c r="H205" s="125">
        <v>13.99</v>
      </c>
      <c r="I205" s="155">
        <v>9.42</v>
      </c>
      <c r="J205" s="125">
        <v>10.64</v>
      </c>
      <c r="K205" s="125">
        <v>13</v>
      </c>
      <c r="L205" s="125">
        <v>3981.95</v>
      </c>
      <c r="M205" s="125">
        <v>4497.66</v>
      </c>
    </row>
    <row r="206" spans="1:13" ht="16.5" hidden="1" customHeight="1">
      <c r="A206" s="111" t="s">
        <v>597</v>
      </c>
      <c r="B206" s="125" t="s">
        <v>902</v>
      </c>
      <c r="C206" s="126" t="s">
        <v>86</v>
      </c>
      <c r="D206" s="125" t="s">
        <v>903</v>
      </c>
      <c r="E206" s="125" t="s">
        <v>45</v>
      </c>
      <c r="F206" s="126" t="s">
        <v>103</v>
      </c>
      <c r="G206" s="125">
        <v>102.78579999999999</v>
      </c>
      <c r="H206" s="125">
        <v>13.99</v>
      </c>
      <c r="I206" s="155">
        <v>9.42</v>
      </c>
      <c r="J206" s="125">
        <v>10.976000000000001</v>
      </c>
      <c r="K206" s="125">
        <v>16.52</v>
      </c>
      <c r="L206" s="125">
        <v>968.24</v>
      </c>
      <c r="M206" s="125">
        <v>1128.18</v>
      </c>
    </row>
    <row r="207" spans="1:13" ht="16.5" hidden="1" customHeight="1">
      <c r="A207" s="106" t="s">
        <v>600</v>
      </c>
      <c r="B207" s="107" t="s">
        <v>904</v>
      </c>
      <c r="C207" s="108" t="s">
        <v>86</v>
      </c>
      <c r="D207" s="107" t="s">
        <v>905</v>
      </c>
      <c r="E207" s="107" t="s">
        <v>45</v>
      </c>
      <c r="F207" s="108" t="s">
        <v>103</v>
      </c>
      <c r="G207" s="107">
        <v>749.09310000000005</v>
      </c>
      <c r="H207" s="107">
        <v>7.96</v>
      </c>
      <c r="I207" s="120">
        <v>7.96</v>
      </c>
      <c r="J207" s="107">
        <v>9.27</v>
      </c>
      <c r="K207" s="107">
        <v>16.52</v>
      </c>
      <c r="L207" s="107">
        <v>5962.78</v>
      </c>
      <c r="M207" s="107">
        <v>6944.09</v>
      </c>
    </row>
    <row r="208" spans="1:13" ht="16.5" hidden="1" customHeight="1">
      <c r="A208" s="106" t="s">
        <v>604</v>
      </c>
      <c r="B208" s="107" t="s">
        <v>906</v>
      </c>
      <c r="C208" s="108" t="s">
        <v>86</v>
      </c>
      <c r="D208" s="107" t="s">
        <v>907</v>
      </c>
      <c r="E208" s="107" t="s">
        <v>45</v>
      </c>
      <c r="F208" s="108" t="s">
        <v>103</v>
      </c>
      <c r="G208" s="107">
        <v>105.4311</v>
      </c>
      <c r="H208" s="107">
        <v>10.6</v>
      </c>
      <c r="I208" s="120">
        <v>10.6</v>
      </c>
      <c r="J208" s="107">
        <v>12.35</v>
      </c>
      <c r="K208" s="107">
        <v>16.52</v>
      </c>
      <c r="L208" s="107">
        <v>1117.57</v>
      </c>
      <c r="M208" s="107">
        <v>1302.07</v>
      </c>
    </row>
    <row r="209" spans="1:13" ht="16.5" hidden="1" customHeight="1">
      <c r="A209" s="106" t="s">
        <v>608</v>
      </c>
      <c r="B209" s="107" t="s">
        <v>261</v>
      </c>
      <c r="C209" s="108" t="s">
        <v>86</v>
      </c>
      <c r="D209" s="107" t="s">
        <v>262</v>
      </c>
      <c r="E209" s="107" t="s">
        <v>45</v>
      </c>
      <c r="F209" s="108" t="s">
        <v>103</v>
      </c>
      <c r="G209" s="107">
        <v>0.18229999999999999</v>
      </c>
      <c r="H209" s="107">
        <v>22.22</v>
      </c>
      <c r="I209" s="120">
        <v>22.22</v>
      </c>
      <c r="J209" s="107">
        <v>25.89</v>
      </c>
      <c r="K209" s="107">
        <v>16.52</v>
      </c>
      <c r="L209" s="107">
        <v>4.05</v>
      </c>
      <c r="M209" s="107">
        <v>4.72</v>
      </c>
    </row>
    <row r="210" spans="1:13" ht="16.5" hidden="1" customHeight="1">
      <c r="A210" s="111" t="s">
        <v>612</v>
      </c>
      <c r="B210" s="125" t="s">
        <v>908</v>
      </c>
      <c r="C210" s="126" t="s">
        <v>86</v>
      </c>
      <c r="D210" s="125" t="s">
        <v>909</v>
      </c>
      <c r="E210" s="125" t="s">
        <v>45</v>
      </c>
      <c r="F210" s="126" t="s">
        <v>103</v>
      </c>
      <c r="G210" s="125">
        <v>2216.598</v>
      </c>
      <c r="H210" s="125">
        <v>23.48</v>
      </c>
      <c r="I210" s="155">
        <v>21.61</v>
      </c>
      <c r="J210" s="125">
        <v>25.18</v>
      </c>
      <c r="K210" s="125">
        <v>16.52</v>
      </c>
      <c r="L210" s="125">
        <v>47900.68</v>
      </c>
      <c r="M210" s="125">
        <v>55813.94</v>
      </c>
    </row>
    <row r="211" spans="1:13" ht="16.5" hidden="1" customHeight="1">
      <c r="A211" s="111" t="s">
        <v>615</v>
      </c>
      <c r="B211" s="125" t="s">
        <v>908</v>
      </c>
      <c r="C211" s="126" t="s">
        <v>86</v>
      </c>
      <c r="D211" s="125" t="s">
        <v>909</v>
      </c>
      <c r="E211" s="125" t="s">
        <v>45</v>
      </c>
      <c r="F211" s="126" t="s">
        <v>103</v>
      </c>
      <c r="G211" s="125">
        <v>154.5247</v>
      </c>
      <c r="H211" s="125">
        <v>23.48</v>
      </c>
      <c r="I211" s="155">
        <v>21.61</v>
      </c>
      <c r="J211" s="125">
        <v>24.42</v>
      </c>
      <c r="K211" s="125">
        <v>13</v>
      </c>
      <c r="L211" s="125">
        <v>3339.28</v>
      </c>
      <c r="M211" s="125">
        <v>3773.49</v>
      </c>
    </row>
    <row r="212" spans="1:13" ht="16.5" hidden="1" customHeight="1">
      <c r="A212" s="106" t="s">
        <v>616</v>
      </c>
      <c r="B212" s="109" t="s">
        <v>910</v>
      </c>
      <c r="C212" s="110" t="s">
        <v>86</v>
      </c>
      <c r="D212" s="109" t="s">
        <v>911</v>
      </c>
      <c r="E212" s="109" t="s">
        <v>45</v>
      </c>
      <c r="F212" s="110" t="s">
        <v>103</v>
      </c>
      <c r="G212" s="109">
        <v>3939.3791999999999</v>
      </c>
      <c r="H212" s="109">
        <v>39.5</v>
      </c>
      <c r="I212" s="155">
        <v>33.86</v>
      </c>
      <c r="J212" s="109">
        <v>38.26</v>
      </c>
      <c r="K212" s="109">
        <v>13</v>
      </c>
      <c r="L212" s="109">
        <v>133387.38</v>
      </c>
      <c r="M212" s="109">
        <v>150720.65</v>
      </c>
    </row>
    <row r="213" spans="1:13" ht="16.5" hidden="1" customHeight="1">
      <c r="A213" s="111" t="s">
        <v>620</v>
      </c>
      <c r="B213" s="118" t="s">
        <v>912</v>
      </c>
      <c r="C213" s="119" t="s">
        <v>86</v>
      </c>
      <c r="D213" s="118" t="s">
        <v>913</v>
      </c>
      <c r="E213" s="118" t="s">
        <v>914</v>
      </c>
      <c r="F213" s="119" t="s">
        <v>103</v>
      </c>
      <c r="G213" s="118">
        <v>9.4499999999999993</v>
      </c>
      <c r="H213" s="118">
        <v>17.5</v>
      </c>
      <c r="I213" s="124">
        <v>17.5</v>
      </c>
      <c r="J213" s="118">
        <v>20.39</v>
      </c>
      <c r="K213" s="118">
        <v>16.52</v>
      </c>
      <c r="L213" s="118">
        <v>165.38</v>
      </c>
      <c r="M213" s="118">
        <v>192.69</v>
      </c>
    </row>
    <row r="214" spans="1:13" ht="16.5" hidden="1" customHeight="1">
      <c r="A214" s="111" t="s">
        <v>621</v>
      </c>
      <c r="B214" s="125" t="s">
        <v>912</v>
      </c>
      <c r="C214" s="126" t="s">
        <v>86</v>
      </c>
      <c r="D214" s="125" t="s">
        <v>913</v>
      </c>
      <c r="E214" s="125" t="s">
        <v>914</v>
      </c>
      <c r="F214" s="126" t="s">
        <v>103</v>
      </c>
      <c r="G214" s="125">
        <v>3763.3438999999998</v>
      </c>
      <c r="H214" s="125">
        <v>17.5</v>
      </c>
      <c r="I214" s="155">
        <v>10.82</v>
      </c>
      <c r="J214" s="125">
        <v>12.606999999999999</v>
      </c>
      <c r="K214" s="125">
        <v>16.52</v>
      </c>
      <c r="L214" s="125">
        <v>40719.379999999997</v>
      </c>
      <c r="M214" s="125">
        <v>47444.480000000003</v>
      </c>
    </row>
    <row r="215" spans="1:13" ht="16.5" hidden="1" customHeight="1">
      <c r="A215" s="111" t="s">
        <v>624</v>
      </c>
      <c r="B215" s="118" t="s">
        <v>915</v>
      </c>
      <c r="C215" s="119" t="s">
        <v>86</v>
      </c>
      <c r="D215" s="118" t="s">
        <v>913</v>
      </c>
      <c r="E215" s="118" t="s">
        <v>916</v>
      </c>
      <c r="F215" s="119" t="s">
        <v>103</v>
      </c>
      <c r="G215" s="118">
        <v>10.71</v>
      </c>
      <c r="H215" s="118">
        <v>23.24</v>
      </c>
      <c r="I215" s="124">
        <v>23.24</v>
      </c>
      <c r="J215" s="118">
        <v>27.08</v>
      </c>
      <c r="K215" s="118">
        <v>16.52</v>
      </c>
      <c r="L215" s="118">
        <v>248.9</v>
      </c>
      <c r="M215" s="118">
        <v>290.02999999999997</v>
      </c>
    </row>
    <row r="216" spans="1:13" ht="16.5" hidden="1" customHeight="1">
      <c r="A216" s="111" t="s">
        <v>627</v>
      </c>
      <c r="B216" s="125" t="s">
        <v>915</v>
      </c>
      <c r="C216" s="126" t="s">
        <v>86</v>
      </c>
      <c r="D216" s="125" t="s">
        <v>913</v>
      </c>
      <c r="E216" s="125" t="s">
        <v>916</v>
      </c>
      <c r="F216" s="126" t="s">
        <v>103</v>
      </c>
      <c r="G216" s="125">
        <v>7797.8738000000003</v>
      </c>
      <c r="H216" s="125">
        <v>23.24</v>
      </c>
      <c r="I216" s="155">
        <v>13.85</v>
      </c>
      <c r="J216" s="125">
        <v>15.65</v>
      </c>
      <c r="K216" s="125">
        <v>13</v>
      </c>
      <c r="L216" s="125">
        <v>108000.55</v>
      </c>
      <c r="M216" s="125">
        <v>122036.72</v>
      </c>
    </row>
    <row r="217" spans="1:13" ht="16.5" hidden="1" customHeight="1">
      <c r="A217" s="111" t="s">
        <v>629</v>
      </c>
      <c r="B217" s="125" t="s">
        <v>915</v>
      </c>
      <c r="C217" s="126" t="s">
        <v>86</v>
      </c>
      <c r="D217" s="125" t="s">
        <v>913</v>
      </c>
      <c r="E217" s="125" t="s">
        <v>916</v>
      </c>
      <c r="F217" s="126" t="s">
        <v>103</v>
      </c>
      <c r="G217" s="125">
        <v>625.06309999999996</v>
      </c>
      <c r="H217" s="125">
        <v>23.24</v>
      </c>
      <c r="I217" s="155">
        <v>13.85</v>
      </c>
      <c r="J217" s="125">
        <v>16.138000000000002</v>
      </c>
      <c r="K217" s="125">
        <v>16.52</v>
      </c>
      <c r="L217" s="125">
        <v>8657.1200000000008</v>
      </c>
      <c r="M217" s="125">
        <v>10087.27</v>
      </c>
    </row>
    <row r="218" spans="1:13" ht="16.5" hidden="1" customHeight="1">
      <c r="A218" s="111" t="s">
        <v>632</v>
      </c>
      <c r="B218" s="125" t="s">
        <v>917</v>
      </c>
      <c r="C218" s="126" t="s">
        <v>86</v>
      </c>
      <c r="D218" s="125" t="s">
        <v>918</v>
      </c>
      <c r="E218" s="125" t="s">
        <v>45</v>
      </c>
      <c r="F218" s="126" t="s">
        <v>103</v>
      </c>
      <c r="G218" s="125">
        <v>1958.88</v>
      </c>
      <c r="H218" s="125">
        <v>3.3</v>
      </c>
      <c r="I218" s="121">
        <v>12</v>
      </c>
      <c r="J218" s="125">
        <v>13.981999999999999</v>
      </c>
      <c r="K218" s="125">
        <v>16.52</v>
      </c>
      <c r="L218" s="125">
        <v>23506.560000000001</v>
      </c>
      <c r="M218" s="125">
        <v>27389.06</v>
      </c>
    </row>
    <row r="219" spans="1:13" ht="16.5" hidden="1" customHeight="1">
      <c r="A219" s="111" t="s">
        <v>634</v>
      </c>
      <c r="B219" s="125" t="s">
        <v>917</v>
      </c>
      <c r="C219" s="126" t="s">
        <v>86</v>
      </c>
      <c r="D219" s="125" t="s">
        <v>918</v>
      </c>
      <c r="E219" s="125" t="s">
        <v>45</v>
      </c>
      <c r="F219" s="126" t="s">
        <v>103</v>
      </c>
      <c r="G219" s="125">
        <v>8056</v>
      </c>
      <c r="H219" s="125">
        <v>3.3</v>
      </c>
      <c r="I219" s="121">
        <v>9.82</v>
      </c>
      <c r="J219" s="125">
        <v>11.1</v>
      </c>
      <c r="K219" s="125">
        <v>13</v>
      </c>
      <c r="L219" s="125">
        <v>79109.919999999998</v>
      </c>
      <c r="M219" s="125">
        <v>89421.6</v>
      </c>
    </row>
    <row r="220" spans="1:13" ht="16.5" hidden="1" customHeight="1">
      <c r="A220" s="106" t="s">
        <v>637</v>
      </c>
      <c r="B220" s="109" t="s">
        <v>919</v>
      </c>
      <c r="C220" s="110" t="s">
        <v>86</v>
      </c>
      <c r="D220" s="109" t="s">
        <v>920</v>
      </c>
      <c r="E220" s="109" t="s">
        <v>45</v>
      </c>
      <c r="F220" s="110" t="s">
        <v>103</v>
      </c>
      <c r="G220" s="109">
        <v>583.88639999999998</v>
      </c>
      <c r="H220" s="109">
        <v>11</v>
      </c>
      <c r="I220" s="121">
        <v>12</v>
      </c>
      <c r="J220" s="109">
        <v>13.981999999999999</v>
      </c>
      <c r="K220" s="109">
        <v>16.52</v>
      </c>
      <c r="L220" s="109">
        <v>7006.64</v>
      </c>
      <c r="M220" s="109">
        <v>8163.9</v>
      </c>
    </row>
    <row r="221" spans="1:13" ht="16.5" hidden="1" customHeight="1">
      <c r="A221" s="106" t="s">
        <v>639</v>
      </c>
      <c r="B221" s="109" t="s">
        <v>921</v>
      </c>
      <c r="C221" s="110" t="s">
        <v>86</v>
      </c>
      <c r="D221" s="109" t="s">
        <v>922</v>
      </c>
      <c r="E221" s="109" t="s">
        <v>923</v>
      </c>
      <c r="F221" s="110" t="s">
        <v>103</v>
      </c>
      <c r="G221" s="109">
        <v>63172.488100000002</v>
      </c>
      <c r="H221" s="109">
        <v>5.71</v>
      </c>
      <c r="I221" s="121">
        <v>7.8</v>
      </c>
      <c r="J221" s="109">
        <v>9.0890000000000004</v>
      </c>
      <c r="K221" s="109">
        <v>16.52</v>
      </c>
      <c r="L221" s="109">
        <v>492745.41</v>
      </c>
      <c r="M221" s="109">
        <v>574174.74</v>
      </c>
    </row>
    <row r="222" spans="1:13" ht="16.5" hidden="1" customHeight="1">
      <c r="A222" s="106" t="s">
        <v>642</v>
      </c>
      <c r="B222" s="109" t="s">
        <v>264</v>
      </c>
      <c r="C222" s="110" t="s">
        <v>86</v>
      </c>
      <c r="D222" s="109" t="s">
        <v>265</v>
      </c>
      <c r="E222" s="109" t="s">
        <v>45</v>
      </c>
      <c r="F222" s="110" t="s">
        <v>103</v>
      </c>
      <c r="G222" s="109">
        <v>4.3419999999999996</v>
      </c>
      <c r="H222" s="109">
        <v>11</v>
      </c>
      <c r="I222" s="155">
        <v>10.63</v>
      </c>
      <c r="J222" s="109">
        <v>12.01</v>
      </c>
      <c r="K222" s="109">
        <v>13</v>
      </c>
      <c r="L222" s="109">
        <v>46.16</v>
      </c>
      <c r="M222" s="109">
        <v>52.15</v>
      </c>
    </row>
    <row r="223" spans="1:13" ht="16.5" hidden="1" customHeight="1">
      <c r="A223" s="106" t="s">
        <v>646</v>
      </c>
      <c r="B223" s="109" t="s">
        <v>924</v>
      </c>
      <c r="C223" s="110" t="s">
        <v>86</v>
      </c>
      <c r="D223" s="109" t="s">
        <v>925</v>
      </c>
      <c r="E223" s="109" t="s">
        <v>926</v>
      </c>
      <c r="F223" s="110" t="s">
        <v>103</v>
      </c>
      <c r="G223" s="109">
        <v>5247.0940000000001</v>
      </c>
      <c r="H223" s="109">
        <v>12.71</v>
      </c>
      <c r="I223" s="155">
        <v>11.82</v>
      </c>
      <c r="J223" s="109">
        <v>13.773</v>
      </c>
      <c r="K223" s="109">
        <v>16.52</v>
      </c>
      <c r="L223" s="109">
        <v>62020.65</v>
      </c>
      <c r="M223" s="109">
        <v>72268.23</v>
      </c>
    </row>
    <row r="224" spans="1:13" ht="16.5" hidden="1" customHeight="1">
      <c r="A224" s="111" t="s">
        <v>647</v>
      </c>
      <c r="B224" s="118" t="s">
        <v>927</v>
      </c>
      <c r="C224" s="119" t="s">
        <v>86</v>
      </c>
      <c r="D224" s="118" t="s">
        <v>928</v>
      </c>
      <c r="E224" s="118" t="s">
        <v>45</v>
      </c>
      <c r="F224" s="119" t="s">
        <v>103</v>
      </c>
      <c r="G224" s="118">
        <v>27.576699999999999</v>
      </c>
      <c r="H224" s="118">
        <v>16.96</v>
      </c>
      <c r="I224" s="124">
        <v>16.96</v>
      </c>
      <c r="J224" s="118">
        <v>19.760000000000002</v>
      </c>
      <c r="K224" s="118">
        <v>16.52</v>
      </c>
      <c r="L224" s="118">
        <v>467.7</v>
      </c>
      <c r="M224" s="118">
        <v>544.91999999999996</v>
      </c>
    </row>
    <row r="225" spans="1:13" ht="16.5" hidden="1" customHeight="1">
      <c r="A225" s="111" t="s">
        <v>648</v>
      </c>
      <c r="B225" s="118" t="s">
        <v>927</v>
      </c>
      <c r="C225" s="119" t="s">
        <v>86</v>
      </c>
      <c r="D225" s="118" t="s">
        <v>928</v>
      </c>
      <c r="E225" s="118" t="s">
        <v>45</v>
      </c>
      <c r="F225" s="119" t="s">
        <v>103</v>
      </c>
      <c r="G225" s="118">
        <v>0.2301</v>
      </c>
      <c r="H225" s="118">
        <v>16.96</v>
      </c>
      <c r="I225" s="124">
        <v>16.96</v>
      </c>
      <c r="J225" s="118">
        <v>16.96</v>
      </c>
      <c r="K225" s="118">
        <v>0</v>
      </c>
      <c r="L225" s="118">
        <v>3.9</v>
      </c>
      <c r="M225" s="118">
        <v>3.9</v>
      </c>
    </row>
    <row r="226" spans="1:13" ht="16.5" hidden="1" customHeight="1">
      <c r="A226" s="111" t="s">
        <v>653</v>
      </c>
      <c r="B226" s="118" t="s">
        <v>927</v>
      </c>
      <c r="C226" s="119" t="s">
        <v>86</v>
      </c>
      <c r="D226" s="118" t="s">
        <v>928</v>
      </c>
      <c r="E226" s="118" t="s">
        <v>45</v>
      </c>
      <c r="F226" s="119" t="s">
        <v>103</v>
      </c>
      <c r="G226" s="118">
        <v>0.88500000000000001</v>
      </c>
      <c r="H226" s="118">
        <v>16.96</v>
      </c>
      <c r="I226" s="124">
        <v>16.96</v>
      </c>
      <c r="J226" s="118">
        <v>19.762</v>
      </c>
      <c r="K226" s="118">
        <v>16.52</v>
      </c>
      <c r="L226" s="118">
        <v>15.01</v>
      </c>
      <c r="M226" s="118">
        <v>17.489999999999998</v>
      </c>
    </row>
    <row r="227" spans="1:13" ht="16.5" hidden="1" customHeight="1">
      <c r="A227" s="106" t="s">
        <v>654</v>
      </c>
      <c r="B227" s="107" t="s">
        <v>929</v>
      </c>
      <c r="C227" s="108" t="s">
        <v>86</v>
      </c>
      <c r="D227" s="107" t="s">
        <v>930</v>
      </c>
      <c r="E227" s="107" t="s">
        <v>931</v>
      </c>
      <c r="F227" s="108" t="s">
        <v>103</v>
      </c>
      <c r="G227" s="107">
        <v>1.1115999999999999</v>
      </c>
      <c r="H227" s="107">
        <v>13.5</v>
      </c>
      <c r="I227" s="120">
        <v>13.5</v>
      </c>
      <c r="J227" s="107">
        <v>15.73</v>
      </c>
      <c r="K227" s="107">
        <v>16.52</v>
      </c>
      <c r="L227" s="107">
        <v>15.01</v>
      </c>
      <c r="M227" s="107">
        <v>17.489999999999998</v>
      </c>
    </row>
    <row r="228" spans="1:13" ht="16.5" hidden="1" customHeight="1">
      <c r="A228" s="111" t="s">
        <v>657</v>
      </c>
      <c r="B228" s="118" t="s">
        <v>267</v>
      </c>
      <c r="C228" s="119" t="s">
        <v>86</v>
      </c>
      <c r="D228" s="118" t="s">
        <v>268</v>
      </c>
      <c r="E228" s="118" t="s">
        <v>269</v>
      </c>
      <c r="F228" s="119" t="s">
        <v>103</v>
      </c>
      <c r="G228" s="118">
        <v>511.45170000000002</v>
      </c>
      <c r="H228" s="118">
        <v>1.7</v>
      </c>
      <c r="I228" s="124">
        <v>1.7</v>
      </c>
      <c r="J228" s="118">
        <v>1.98</v>
      </c>
      <c r="K228" s="118">
        <v>16.52</v>
      </c>
      <c r="L228" s="118">
        <v>869.47</v>
      </c>
      <c r="M228" s="118">
        <v>1012.67</v>
      </c>
    </row>
    <row r="229" spans="1:13" ht="16.5" hidden="1" customHeight="1">
      <c r="A229" s="111" t="s">
        <v>660</v>
      </c>
      <c r="B229" s="118" t="s">
        <v>267</v>
      </c>
      <c r="C229" s="119" t="s">
        <v>86</v>
      </c>
      <c r="D229" s="118" t="s">
        <v>268</v>
      </c>
      <c r="E229" s="118" t="s">
        <v>269</v>
      </c>
      <c r="F229" s="119" t="s">
        <v>103</v>
      </c>
      <c r="G229" s="118">
        <v>65.359399999999994</v>
      </c>
      <c r="H229" s="118">
        <v>1.7</v>
      </c>
      <c r="I229" s="124">
        <v>1.7</v>
      </c>
      <c r="J229" s="118">
        <v>1.9810000000000001</v>
      </c>
      <c r="K229" s="118">
        <v>16.52</v>
      </c>
      <c r="L229" s="118">
        <v>111.11</v>
      </c>
      <c r="M229" s="118">
        <v>129.47999999999999</v>
      </c>
    </row>
    <row r="230" spans="1:13" ht="16.5" hidden="1" customHeight="1">
      <c r="A230" s="111" t="s">
        <v>663</v>
      </c>
      <c r="B230" s="118" t="s">
        <v>272</v>
      </c>
      <c r="C230" s="119" t="s">
        <v>86</v>
      </c>
      <c r="D230" s="118" t="s">
        <v>268</v>
      </c>
      <c r="E230" s="118" t="s">
        <v>273</v>
      </c>
      <c r="F230" s="119" t="s">
        <v>103</v>
      </c>
      <c r="G230" s="118">
        <v>19.6296</v>
      </c>
      <c r="H230" s="118">
        <v>3.1</v>
      </c>
      <c r="I230" s="124">
        <v>3.1</v>
      </c>
      <c r="J230" s="118">
        <v>3.61</v>
      </c>
      <c r="K230" s="118">
        <v>16.52</v>
      </c>
      <c r="L230" s="118">
        <v>60.85</v>
      </c>
      <c r="M230" s="118">
        <v>70.86</v>
      </c>
    </row>
    <row r="231" spans="1:13" ht="16.5" hidden="1" customHeight="1">
      <c r="A231" s="111" t="s">
        <v>667</v>
      </c>
      <c r="B231" s="118" t="s">
        <v>272</v>
      </c>
      <c r="C231" s="119" t="s">
        <v>86</v>
      </c>
      <c r="D231" s="118" t="s">
        <v>268</v>
      </c>
      <c r="E231" s="118" t="s">
        <v>273</v>
      </c>
      <c r="F231" s="119" t="s">
        <v>103</v>
      </c>
      <c r="G231" s="118">
        <v>2.5085000000000002</v>
      </c>
      <c r="H231" s="118">
        <v>3.1</v>
      </c>
      <c r="I231" s="124">
        <v>3.1</v>
      </c>
      <c r="J231" s="118">
        <v>3.6120000000000001</v>
      </c>
      <c r="K231" s="118">
        <v>16.52</v>
      </c>
      <c r="L231" s="118">
        <v>7.78</v>
      </c>
      <c r="M231" s="118">
        <v>9.06</v>
      </c>
    </row>
    <row r="232" spans="1:13" ht="16.5" hidden="1" customHeight="1">
      <c r="A232" s="106" t="s">
        <v>670</v>
      </c>
      <c r="B232" s="109" t="s">
        <v>932</v>
      </c>
      <c r="C232" s="110" t="s">
        <v>86</v>
      </c>
      <c r="D232" s="109" t="s">
        <v>933</v>
      </c>
      <c r="E232" s="109" t="s">
        <v>45</v>
      </c>
      <c r="F232" s="110" t="s">
        <v>127</v>
      </c>
      <c r="G232" s="109">
        <v>70.197500000000005</v>
      </c>
      <c r="H232" s="109">
        <v>26.72</v>
      </c>
      <c r="I232" s="121">
        <v>30.59</v>
      </c>
      <c r="J232" s="109">
        <v>35.643000000000001</v>
      </c>
      <c r="K232" s="109">
        <v>16.52</v>
      </c>
      <c r="L232" s="109">
        <v>2147.34</v>
      </c>
      <c r="M232" s="109">
        <v>2502.0500000000002</v>
      </c>
    </row>
    <row r="233" spans="1:13" ht="16.5" hidden="1" customHeight="1">
      <c r="A233" s="111" t="s">
        <v>673</v>
      </c>
      <c r="B233" s="118" t="s">
        <v>276</v>
      </c>
      <c r="C233" s="119" t="s">
        <v>86</v>
      </c>
      <c r="D233" s="118" t="s">
        <v>277</v>
      </c>
      <c r="E233" s="118" t="s">
        <v>45</v>
      </c>
      <c r="F233" s="119" t="s">
        <v>103</v>
      </c>
      <c r="G233" s="118">
        <v>255.15</v>
      </c>
      <c r="H233" s="118">
        <v>35</v>
      </c>
      <c r="I233" s="124">
        <v>35</v>
      </c>
      <c r="J233" s="118">
        <v>40.78</v>
      </c>
      <c r="K233" s="118">
        <v>16.52</v>
      </c>
      <c r="L233" s="118">
        <v>8930.25</v>
      </c>
      <c r="M233" s="118">
        <v>10405.02</v>
      </c>
    </row>
    <row r="234" spans="1:13" ht="16.5" hidden="1" customHeight="1">
      <c r="A234" s="111" t="s">
        <v>934</v>
      </c>
      <c r="B234" s="118" t="s">
        <v>276</v>
      </c>
      <c r="C234" s="119" t="s">
        <v>86</v>
      </c>
      <c r="D234" s="118" t="s">
        <v>277</v>
      </c>
      <c r="E234" s="118" t="s">
        <v>45</v>
      </c>
      <c r="F234" s="119" t="s">
        <v>103</v>
      </c>
      <c r="G234" s="118">
        <v>27.216000000000001</v>
      </c>
      <c r="H234" s="118">
        <v>35</v>
      </c>
      <c r="I234" s="124">
        <v>35</v>
      </c>
      <c r="J234" s="118">
        <v>40.781999999999996</v>
      </c>
      <c r="K234" s="118">
        <v>16.52</v>
      </c>
      <c r="L234" s="118">
        <v>952.56</v>
      </c>
      <c r="M234" s="118">
        <v>1109.92</v>
      </c>
    </row>
    <row r="235" spans="1:13" ht="16.5" hidden="1" customHeight="1">
      <c r="A235" s="111" t="s">
        <v>935</v>
      </c>
      <c r="B235" s="118" t="s">
        <v>936</v>
      </c>
      <c r="C235" s="119" t="s">
        <v>86</v>
      </c>
      <c r="D235" s="118" t="s">
        <v>937</v>
      </c>
      <c r="E235" s="118" t="s">
        <v>938</v>
      </c>
      <c r="F235" s="119" t="s">
        <v>103</v>
      </c>
      <c r="G235" s="118">
        <v>4870.08</v>
      </c>
      <c r="H235" s="118">
        <v>5.15</v>
      </c>
      <c r="I235" s="124">
        <v>5.15</v>
      </c>
      <c r="J235" s="118">
        <v>6</v>
      </c>
      <c r="K235" s="118">
        <v>16.52</v>
      </c>
      <c r="L235" s="118">
        <v>25080.91</v>
      </c>
      <c r="M235" s="118">
        <v>29220.48</v>
      </c>
    </row>
    <row r="236" spans="1:13" ht="16.5" hidden="1" customHeight="1">
      <c r="A236" s="111" t="s">
        <v>939</v>
      </c>
      <c r="B236" s="118" t="s">
        <v>936</v>
      </c>
      <c r="C236" s="119" t="s">
        <v>86</v>
      </c>
      <c r="D236" s="118" t="s">
        <v>937</v>
      </c>
      <c r="E236" s="118" t="s">
        <v>938</v>
      </c>
      <c r="F236" s="119" t="s">
        <v>103</v>
      </c>
      <c r="G236" s="118">
        <v>801.66240000000005</v>
      </c>
      <c r="H236" s="118">
        <v>5.15</v>
      </c>
      <c r="I236" s="124">
        <v>5.15</v>
      </c>
      <c r="J236" s="118">
        <v>6.0010000000000003</v>
      </c>
      <c r="K236" s="118">
        <v>16.52</v>
      </c>
      <c r="L236" s="118">
        <v>4128.5600000000004</v>
      </c>
      <c r="M236" s="118">
        <v>4810.78</v>
      </c>
    </row>
    <row r="237" spans="1:13" ht="16.5" hidden="1" customHeight="1">
      <c r="A237" s="106" t="s">
        <v>940</v>
      </c>
      <c r="B237" s="107" t="s">
        <v>941</v>
      </c>
      <c r="C237" s="108" t="s">
        <v>86</v>
      </c>
      <c r="D237" s="107" t="s">
        <v>937</v>
      </c>
      <c r="E237" s="107" t="s">
        <v>942</v>
      </c>
      <c r="F237" s="108" t="s">
        <v>103</v>
      </c>
      <c r="G237" s="107">
        <v>211.14</v>
      </c>
      <c r="H237" s="107">
        <v>5.15</v>
      </c>
      <c r="I237" s="120">
        <v>5.15</v>
      </c>
      <c r="J237" s="107">
        <v>6</v>
      </c>
      <c r="K237" s="107">
        <v>16.52</v>
      </c>
      <c r="L237" s="107">
        <v>1087.3699999999999</v>
      </c>
      <c r="M237" s="107">
        <v>1266.8399999999999</v>
      </c>
    </row>
    <row r="238" spans="1:13" ht="16.5" hidden="1" customHeight="1">
      <c r="A238" s="106" t="s">
        <v>943</v>
      </c>
      <c r="B238" s="107" t="s">
        <v>944</v>
      </c>
      <c r="C238" s="108" t="s">
        <v>86</v>
      </c>
      <c r="D238" s="107" t="s">
        <v>945</v>
      </c>
      <c r="E238" s="107" t="s">
        <v>45</v>
      </c>
      <c r="F238" s="108" t="s">
        <v>103</v>
      </c>
      <c r="G238" s="107">
        <v>127.488</v>
      </c>
      <c r="H238" s="107">
        <v>22</v>
      </c>
      <c r="I238" s="120">
        <v>22</v>
      </c>
      <c r="J238" s="107">
        <v>25.63</v>
      </c>
      <c r="K238" s="107">
        <v>16.52</v>
      </c>
      <c r="L238" s="107">
        <v>2804.74</v>
      </c>
      <c r="M238" s="107">
        <v>3267.52</v>
      </c>
    </row>
    <row r="239" spans="1:13" ht="16.5" hidden="1" customHeight="1">
      <c r="A239" s="106" t="s">
        <v>946</v>
      </c>
      <c r="B239" s="107" t="s">
        <v>947</v>
      </c>
      <c r="C239" s="108" t="s">
        <v>86</v>
      </c>
      <c r="D239" s="107" t="s">
        <v>948</v>
      </c>
      <c r="E239" s="107" t="s">
        <v>45</v>
      </c>
      <c r="F239" s="108" t="s">
        <v>103</v>
      </c>
      <c r="G239" s="107">
        <v>15.7958</v>
      </c>
      <c r="H239" s="107">
        <v>31.33</v>
      </c>
      <c r="I239" s="120">
        <v>31.33</v>
      </c>
      <c r="J239" s="107">
        <v>36.51</v>
      </c>
      <c r="K239" s="107">
        <v>16.52</v>
      </c>
      <c r="L239" s="107">
        <v>494.88</v>
      </c>
      <c r="M239" s="107">
        <v>576.70000000000005</v>
      </c>
    </row>
    <row r="240" spans="1:13" ht="16.5" hidden="1" customHeight="1">
      <c r="A240" s="106" t="s">
        <v>949</v>
      </c>
      <c r="B240" s="107" t="s">
        <v>280</v>
      </c>
      <c r="C240" s="108" t="s">
        <v>86</v>
      </c>
      <c r="D240" s="107" t="s">
        <v>281</v>
      </c>
      <c r="E240" s="107" t="s">
        <v>45</v>
      </c>
      <c r="F240" s="108" t="s">
        <v>103</v>
      </c>
      <c r="G240" s="107">
        <v>3.8469000000000002</v>
      </c>
      <c r="H240" s="107">
        <v>8.84</v>
      </c>
      <c r="I240" s="120">
        <v>8.84</v>
      </c>
      <c r="J240" s="107">
        <v>10.3</v>
      </c>
      <c r="K240" s="107">
        <v>16.52</v>
      </c>
      <c r="L240" s="107">
        <v>34.01</v>
      </c>
      <c r="M240" s="107">
        <v>39.619999999999997</v>
      </c>
    </row>
    <row r="241" spans="1:13" ht="16.5" hidden="1" customHeight="1">
      <c r="A241" s="106" t="s">
        <v>950</v>
      </c>
      <c r="B241" s="107" t="s">
        <v>951</v>
      </c>
      <c r="C241" s="108" t="s">
        <v>86</v>
      </c>
      <c r="D241" s="107" t="s">
        <v>952</v>
      </c>
      <c r="E241" s="107" t="s">
        <v>45</v>
      </c>
      <c r="F241" s="108" t="s">
        <v>103</v>
      </c>
      <c r="G241" s="107">
        <v>3.1236000000000002</v>
      </c>
      <c r="H241" s="107">
        <v>14.94</v>
      </c>
      <c r="I241" s="120">
        <v>14.94</v>
      </c>
      <c r="J241" s="107">
        <v>17.41</v>
      </c>
      <c r="K241" s="107">
        <v>16.52</v>
      </c>
      <c r="L241" s="107">
        <v>46.67</v>
      </c>
      <c r="M241" s="107">
        <v>54.38</v>
      </c>
    </row>
    <row r="242" spans="1:13" ht="16.5" hidden="1" customHeight="1">
      <c r="A242" s="111" t="s">
        <v>953</v>
      </c>
      <c r="B242" s="125" t="s">
        <v>283</v>
      </c>
      <c r="C242" s="126" t="s">
        <v>86</v>
      </c>
      <c r="D242" s="125" t="s">
        <v>284</v>
      </c>
      <c r="E242" s="125" t="s">
        <v>98</v>
      </c>
      <c r="F242" s="126" t="s">
        <v>103</v>
      </c>
      <c r="G242" s="125">
        <v>47.7879</v>
      </c>
      <c r="H242" s="125">
        <v>6.38</v>
      </c>
      <c r="I242" s="121">
        <v>7.57</v>
      </c>
      <c r="J242" s="125">
        <v>8.8209999999999997</v>
      </c>
      <c r="K242" s="125">
        <v>16.52</v>
      </c>
      <c r="L242" s="125">
        <v>361.75</v>
      </c>
      <c r="M242" s="125">
        <v>421.54</v>
      </c>
    </row>
    <row r="243" spans="1:13" ht="16.5" hidden="1" customHeight="1">
      <c r="A243" s="111" t="s">
        <v>954</v>
      </c>
      <c r="B243" s="125" t="s">
        <v>283</v>
      </c>
      <c r="C243" s="126" t="s">
        <v>86</v>
      </c>
      <c r="D243" s="125" t="s">
        <v>284</v>
      </c>
      <c r="E243" s="125" t="s">
        <v>98</v>
      </c>
      <c r="F243" s="126" t="s">
        <v>103</v>
      </c>
      <c r="G243" s="125">
        <v>6.1069000000000004</v>
      </c>
      <c r="H243" s="125">
        <v>6.38</v>
      </c>
      <c r="I243" s="121">
        <v>7.58</v>
      </c>
      <c r="J243" s="125">
        <v>8.8320000000000007</v>
      </c>
      <c r="K243" s="125">
        <v>16.52</v>
      </c>
      <c r="L243" s="125">
        <v>46.29</v>
      </c>
      <c r="M243" s="125">
        <v>53.94</v>
      </c>
    </row>
    <row r="244" spans="1:13" ht="16.5" hidden="1" customHeight="1">
      <c r="A244" s="106" t="s">
        <v>955</v>
      </c>
      <c r="B244" s="107" t="s">
        <v>287</v>
      </c>
      <c r="C244" s="108" t="s">
        <v>86</v>
      </c>
      <c r="D244" s="107" t="s">
        <v>288</v>
      </c>
      <c r="E244" s="107" t="s">
        <v>98</v>
      </c>
      <c r="F244" s="108" t="s">
        <v>103</v>
      </c>
      <c r="G244" s="107">
        <v>52.520600000000002</v>
      </c>
      <c r="H244" s="107">
        <v>6.96</v>
      </c>
      <c r="I244" s="120">
        <v>6.96</v>
      </c>
      <c r="J244" s="107">
        <v>8.11</v>
      </c>
      <c r="K244" s="107">
        <v>16.52</v>
      </c>
      <c r="L244" s="107">
        <v>365.54</v>
      </c>
      <c r="M244" s="107">
        <v>425.94</v>
      </c>
    </row>
    <row r="245" spans="1:13" ht="16.5" hidden="1" customHeight="1">
      <c r="A245" s="106" t="s">
        <v>956</v>
      </c>
      <c r="B245" s="107" t="s">
        <v>957</v>
      </c>
      <c r="C245" s="108" t="s">
        <v>86</v>
      </c>
      <c r="D245" s="107" t="s">
        <v>958</v>
      </c>
      <c r="E245" s="107" t="s">
        <v>45</v>
      </c>
      <c r="F245" s="108" t="s">
        <v>103</v>
      </c>
      <c r="G245" s="107">
        <v>24.526199999999999</v>
      </c>
      <c r="H245" s="107">
        <v>3</v>
      </c>
      <c r="I245" s="120">
        <v>3</v>
      </c>
      <c r="J245" s="107">
        <v>3.5</v>
      </c>
      <c r="K245" s="107">
        <v>16.52</v>
      </c>
      <c r="L245" s="107">
        <v>73.58</v>
      </c>
      <c r="M245" s="107">
        <v>85.84</v>
      </c>
    </row>
    <row r="246" spans="1:13" ht="16.5" hidden="1" customHeight="1">
      <c r="A246" s="106" t="s">
        <v>959</v>
      </c>
      <c r="B246" s="107" t="s">
        <v>960</v>
      </c>
      <c r="C246" s="108" t="s">
        <v>86</v>
      </c>
      <c r="D246" s="107" t="s">
        <v>961</v>
      </c>
      <c r="E246" s="107" t="s">
        <v>98</v>
      </c>
      <c r="F246" s="108" t="s">
        <v>103</v>
      </c>
      <c r="G246" s="107">
        <v>49.44</v>
      </c>
      <c r="H246" s="107">
        <v>24.89</v>
      </c>
      <c r="I246" s="120">
        <v>24.89</v>
      </c>
      <c r="J246" s="107">
        <v>29.001999999999999</v>
      </c>
      <c r="K246" s="107">
        <v>16.52</v>
      </c>
      <c r="L246" s="107">
        <v>1230.56</v>
      </c>
      <c r="M246" s="107">
        <v>1433.86</v>
      </c>
    </row>
    <row r="247" spans="1:13" ht="16.5" hidden="1" customHeight="1">
      <c r="A247" s="106" t="s">
        <v>962</v>
      </c>
      <c r="B247" s="107" t="s">
        <v>963</v>
      </c>
      <c r="C247" s="108" t="s">
        <v>86</v>
      </c>
      <c r="D247" s="107" t="s">
        <v>964</v>
      </c>
      <c r="E247" s="107" t="s">
        <v>45</v>
      </c>
      <c r="F247" s="108" t="s">
        <v>103</v>
      </c>
      <c r="G247" s="107">
        <v>30.0944</v>
      </c>
      <c r="H247" s="107">
        <v>0.3</v>
      </c>
      <c r="I247" s="120">
        <v>0.3</v>
      </c>
      <c r="J247" s="107">
        <v>0.35</v>
      </c>
      <c r="K247" s="107">
        <v>16.52</v>
      </c>
      <c r="L247" s="107">
        <v>9.0299999999999994</v>
      </c>
      <c r="M247" s="107">
        <v>10.53</v>
      </c>
    </row>
    <row r="248" spans="1:13" ht="16.5" hidden="1" customHeight="1">
      <c r="A248" s="111" t="s">
        <v>965</v>
      </c>
      <c r="B248" s="118" t="s">
        <v>290</v>
      </c>
      <c r="C248" s="119" t="s">
        <v>86</v>
      </c>
      <c r="D248" s="118" t="s">
        <v>291</v>
      </c>
      <c r="E248" s="118" t="s">
        <v>45</v>
      </c>
      <c r="F248" s="119" t="s">
        <v>103</v>
      </c>
      <c r="G248" s="118">
        <v>384.68610000000001</v>
      </c>
      <c r="H248" s="118">
        <v>0.98</v>
      </c>
      <c r="I248" s="124">
        <v>0.98</v>
      </c>
      <c r="J248" s="118">
        <v>1.1399999999999999</v>
      </c>
      <c r="K248" s="118">
        <v>16.52</v>
      </c>
      <c r="L248" s="118">
        <v>376.99</v>
      </c>
      <c r="M248" s="118">
        <v>438.54</v>
      </c>
    </row>
    <row r="249" spans="1:13" ht="16.5" hidden="1" customHeight="1">
      <c r="A249" s="111" t="s">
        <v>966</v>
      </c>
      <c r="B249" s="118" t="s">
        <v>290</v>
      </c>
      <c r="C249" s="119" t="s">
        <v>86</v>
      </c>
      <c r="D249" s="118" t="s">
        <v>291</v>
      </c>
      <c r="E249" s="118" t="s">
        <v>45</v>
      </c>
      <c r="F249" s="119" t="s">
        <v>103</v>
      </c>
      <c r="G249" s="118">
        <v>221.45310000000001</v>
      </c>
      <c r="H249" s="118">
        <v>0.98</v>
      </c>
      <c r="I249" s="124">
        <v>0.98</v>
      </c>
      <c r="J249" s="118">
        <v>1.1419999999999999</v>
      </c>
      <c r="K249" s="118">
        <v>16.52</v>
      </c>
      <c r="L249" s="118">
        <v>217.02</v>
      </c>
      <c r="M249" s="118">
        <v>252.9</v>
      </c>
    </row>
    <row r="250" spans="1:13" ht="16.5" hidden="1" customHeight="1">
      <c r="A250" s="106" t="s">
        <v>967</v>
      </c>
      <c r="B250" s="107" t="s">
        <v>968</v>
      </c>
      <c r="C250" s="108" t="s">
        <v>86</v>
      </c>
      <c r="D250" s="107" t="s">
        <v>969</v>
      </c>
      <c r="E250" s="107" t="s">
        <v>45</v>
      </c>
      <c r="F250" s="108" t="s">
        <v>103</v>
      </c>
      <c r="G250" s="107">
        <v>9.1353000000000009</v>
      </c>
      <c r="H250" s="107">
        <v>5.59</v>
      </c>
      <c r="I250" s="120">
        <v>5.59</v>
      </c>
      <c r="J250" s="107">
        <v>6.51</v>
      </c>
      <c r="K250" s="107">
        <v>16.52</v>
      </c>
      <c r="L250" s="107">
        <v>51.07</v>
      </c>
      <c r="M250" s="107">
        <v>59.47</v>
      </c>
    </row>
    <row r="251" spans="1:13" ht="16.5" hidden="1" customHeight="1">
      <c r="A251" s="106" t="s">
        <v>970</v>
      </c>
      <c r="B251" s="107" t="s">
        <v>971</v>
      </c>
      <c r="C251" s="108" t="s">
        <v>86</v>
      </c>
      <c r="D251" s="107" t="s">
        <v>972</v>
      </c>
      <c r="E251" s="107" t="s">
        <v>45</v>
      </c>
      <c r="F251" s="108" t="s">
        <v>103</v>
      </c>
      <c r="G251" s="107">
        <v>13.617100000000001</v>
      </c>
      <c r="H251" s="107">
        <v>1.2</v>
      </c>
      <c r="I251" s="120">
        <v>1.2</v>
      </c>
      <c r="J251" s="107">
        <v>1.4</v>
      </c>
      <c r="K251" s="107">
        <v>16.52</v>
      </c>
      <c r="L251" s="107">
        <v>16.34</v>
      </c>
      <c r="M251" s="107">
        <v>19.059999999999999</v>
      </c>
    </row>
    <row r="252" spans="1:13" ht="16.5" hidden="1" customHeight="1">
      <c r="A252" s="111" t="s">
        <v>973</v>
      </c>
      <c r="B252" s="118" t="s">
        <v>974</v>
      </c>
      <c r="C252" s="119" t="s">
        <v>86</v>
      </c>
      <c r="D252" s="118" t="s">
        <v>975</v>
      </c>
      <c r="E252" s="118" t="s">
        <v>976</v>
      </c>
      <c r="F252" s="119" t="s">
        <v>103</v>
      </c>
      <c r="G252" s="118">
        <v>47.423999999999999</v>
      </c>
      <c r="H252" s="118">
        <v>14.88</v>
      </c>
      <c r="I252" s="124">
        <v>14.88</v>
      </c>
      <c r="J252" s="118">
        <v>17.34</v>
      </c>
      <c r="K252" s="118">
        <v>16.52</v>
      </c>
      <c r="L252" s="118">
        <v>705.67</v>
      </c>
      <c r="M252" s="118">
        <v>822.33</v>
      </c>
    </row>
    <row r="253" spans="1:13" ht="16.5" hidden="1" customHeight="1">
      <c r="A253" s="111" t="s">
        <v>977</v>
      </c>
      <c r="B253" s="118" t="s">
        <v>974</v>
      </c>
      <c r="C253" s="119" t="s">
        <v>86</v>
      </c>
      <c r="D253" s="118" t="s">
        <v>975</v>
      </c>
      <c r="E253" s="118" t="s">
        <v>976</v>
      </c>
      <c r="F253" s="119" t="s">
        <v>103</v>
      </c>
      <c r="G253" s="118">
        <v>11.531499999999999</v>
      </c>
      <c r="H253" s="118">
        <v>14.88</v>
      </c>
      <c r="I253" s="124">
        <v>14.88</v>
      </c>
      <c r="J253" s="118">
        <v>17.338000000000001</v>
      </c>
      <c r="K253" s="118">
        <v>16.52</v>
      </c>
      <c r="L253" s="118">
        <v>171.59</v>
      </c>
      <c r="M253" s="118">
        <v>199.93</v>
      </c>
    </row>
    <row r="254" spans="1:13" ht="16.5" hidden="1" customHeight="1">
      <c r="A254" s="106" t="s">
        <v>978</v>
      </c>
      <c r="B254" s="107" t="s">
        <v>294</v>
      </c>
      <c r="C254" s="108" t="s">
        <v>86</v>
      </c>
      <c r="D254" s="107" t="s">
        <v>295</v>
      </c>
      <c r="E254" s="107" t="s">
        <v>45</v>
      </c>
      <c r="F254" s="108" t="s">
        <v>103</v>
      </c>
      <c r="G254" s="107">
        <v>1.8200000000000001E-2</v>
      </c>
      <c r="H254" s="107">
        <v>31.25</v>
      </c>
      <c r="I254" s="120">
        <v>31.25</v>
      </c>
      <c r="J254" s="107">
        <v>36.409999999999997</v>
      </c>
      <c r="K254" s="107">
        <v>16.52</v>
      </c>
      <c r="L254" s="107">
        <v>0.56999999999999995</v>
      </c>
      <c r="M254" s="107">
        <v>0.66</v>
      </c>
    </row>
    <row r="255" spans="1:13" ht="16.5" hidden="1" customHeight="1">
      <c r="A255" s="106" t="s">
        <v>979</v>
      </c>
      <c r="B255" s="107" t="s">
        <v>297</v>
      </c>
      <c r="C255" s="108" t="s">
        <v>86</v>
      </c>
      <c r="D255" s="107" t="s">
        <v>298</v>
      </c>
      <c r="E255" s="107" t="s">
        <v>299</v>
      </c>
      <c r="F255" s="108" t="s">
        <v>103</v>
      </c>
      <c r="G255" s="107">
        <v>73.183199999999999</v>
      </c>
      <c r="H255" s="107">
        <v>9.18</v>
      </c>
      <c r="I255" s="120">
        <v>9.18</v>
      </c>
      <c r="J255" s="107">
        <v>10.7</v>
      </c>
      <c r="K255" s="107">
        <v>16.52</v>
      </c>
      <c r="L255" s="107">
        <v>671.82</v>
      </c>
      <c r="M255" s="107">
        <v>783.06</v>
      </c>
    </row>
    <row r="256" spans="1:13" ht="16.5" hidden="1" customHeight="1">
      <c r="A256" s="111" t="s">
        <v>980</v>
      </c>
      <c r="B256" s="118" t="s">
        <v>301</v>
      </c>
      <c r="C256" s="119" t="s">
        <v>86</v>
      </c>
      <c r="D256" s="118" t="s">
        <v>302</v>
      </c>
      <c r="E256" s="118" t="s">
        <v>45</v>
      </c>
      <c r="F256" s="119" t="s">
        <v>103</v>
      </c>
      <c r="G256" s="118">
        <v>5323.9058999999997</v>
      </c>
      <c r="H256" s="118">
        <v>9.8699999999999992</v>
      </c>
      <c r="I256" s="124">
        <v>9.8699999999999992</v>
      </c>
      <c r="J256" s="118">
        <v>11.5</v>
      </c>
      <c r="K256" s="118">
        <v>16.52</v>
      </c>
      <c r="L256" s="118">
        <v>52546.95</v>
      </c>
      <c r="M256" s="118">
        <v>61224.92</v>
      </c>
    </row>
    <row r="257" spans="1:13" ht="16.5" hidden="1" customHeight="1">
      <c r="A257" s="111" t="s">
        <v>981</v>
      </c>
      <c r="B257" s="118" t="s">
        <v>301</v>
      </c>
      <c r="C257" s="119" t="s">
        <v>86</v>
      </c>
      <c r="D257" s="118" t="s">
        <v>302</v>
      </c>
      <c r="E257" s="118" t="s">
        <v>45</v>
      </c>
      <c r="F257" s="119" t="s">
        <v>103</v>
      </c>
      <c r="G257" s="118">
        <v>2226.4227999999998</v>
      </c>
      <c r="H257" s="118">
        <v>9.8699999999999992</v>
      </c>
      <c r="I257" s="124">
        <v>9.8699999999999992</v>
      </c>
      <c r="J257" s="118">
        <v>11.500999999999999</v>
      </c>
      <c r="K257" s="118">
        <v>16.52</v>
      </c>
      <c r="L257" s="118">
        <v>21974.79</v>
      </c>
      <c r="M257" s="118">
        <v>25606.09</v>
      </c>
    </row>
    <row r="258" spans="1:13" ht="16.5" hidden="1" customHeight="1">
      <c r="A258" s="106" t="s">
        <v>982</v>
      </c>
      <c r="B258" s="107" t="s">
        <v>983</v>
      </c>
      <c r="C258" s="108" t="s">
        <v>86</v>
      </c>
      <c r="D258" s="107" t="s">
        <v>984</v>
      </c>
      <c r="E258" s="107" t="s">
        <v>45</v>
      </c>
      <c r="F258" s="108" t="s">
        <v>103</v>
      </c>
      <c r="G258" s="107">
        <v>9.5307999999999993</v>
      </c>
      <c r="H258" s="107">
        <v>25.7</v>
      </c>
      <c r="I258" s="120">
        <v>25.7</v>
      </c>
      <c r="J258" s="107">
        <v>29.95</v>
      </c>
      <c r="K258" s="107">
        <v>16.52</v>
      </c>
      <c r="L258" s="107">
        <v>244.94</v>
      </c>
      <c r="M258" s="107">
        <v>285.45</v>
      </c>
    </row>
    <row r="259" spans="1:13" ht="16.5" hidden="1" customHeight="1">
      <c r="A259" s="106" t="s">
        <v>985</v>
      </c>
      <c r="B259" s="107" t="s">
        <v>986</v>
      </c>
      <c r="C259" s="108" t="s">
        <v>86</v>
      </c>
      <c r="D259" s="107" t="s">
        <v>987</v>
      </c>
      <c r="E259" s="107" t="s">
        <v>45</v>
      </c>
      <c r="F259" s="108" t="s">
        <v>103</v>
      </c>
      <c r="G259" s="107">
        <v>18.108499999999999</v>
      </c>
      <c r="H259" s="107">
        <v>5.3</v>
      </c>
      <c r="I259" s="120">
        <v>5.3</v>
      </c>
      <c r="J259" s="107">
        <v>6.18</v>
      </c>
      <c r="K259" s="107">
        <v>16.52</v>
      </c>
      <c r="L259" s="107">
        <v>95.98</v>
      </c>
      <c r="M259" s="107">
        <v>111.91</v>
      </c>
    </row>
    <row r="260" spans="1:13" ht="16.5" hidden="1" customHeight="1">
      <c r="A260" s="106" t="s">
        <v>988</v>
      </c>
      <c r="B260" s="107" t="s">
        <v>989</v>
      </c>
      <c r="C260" s="108" t="s">
        <v>86</v>
      </c>
      <c r="D260" s="107" t="s">
        <v>990</v>
      </c>
      <c r="E260" s="107" t="s">
        <v>991</v>
      </c>
      <c r="F260" s="108" t="s">
        <v>103</v>
      </c>
      <c r="G260" s="107">
        <v>19.452999999999999</v>
      </c>
      <c r="H260" s="107">
        <v>6</v>
      </c>
      <c r="I260" s="120">
        <v>6</v>
      </c>
      <c r="J260" s="107">
        <v>6.99</v>
      </c>
      <c r="K260" s="107">
        <v>16.52</v>
      </c>
      <c r="L260" s="107">
        <v>116.72</v>
      </c>
      <c r="M260" s="107">
        <v>135.97999999999999</v>
      </c>
    </row>
    <row r="261" spans="1:13" ht="16.5" hidden="1" customHeight="1">
      <c r="A261" s="106" t="s">
        <v>992</v>
      </c>
      <c r="B261" s="107" t="s">
        <v>993</v>
      </c>
      <c r="C261" s="108" t="s">
        <v>86</v>
      </c>
      <c r="D261" s="107" t="s">
        <v>994</v>
      </c>
      <c r="E261" s="107" t="s">
        <v>45</v>
      </c>
      <c r="F261" s="108" t="s">
        <v>43</v>
      </c>
      <c r="G261" s="107">
        <v>117.66719999999999</v>
      </c>
      <c r="H261" s="107">
        <v>12.08</v>
      </c>
      <c r="I261" s="120">
        <v>12.08</v>
      </c>
      <c r="J261" s="107">
        <v>14.076000000000001</v>
      </c>
      <c r="K261" s="107">
        <v>16.52</v>
      </c>
      <c r="L261" s="107">
        <v>1421.42</v>
      </c>
      <c r="M261" s="107">
        <v>1656.28</v>
      </c>
    </row>
    <row r="262" spans="1:13" ht="16.5" hidden="1" customHeight="1">
      <c r="A262" s="106" t="s">
        <v>995</v>
      </c>
      <c r="B262" s="107" t="s">
        <v>305</v>
      </c>
      <c r="C262" s="108" t="s">
        <v>86</v>
      </c>
      <c r="D262" s="107" t="s">
        <v>306</v>
      </c>
      <c r="E262" s="107" t="s">
        <v>45</v>
      </c>
      <c r="F262" s="108" t="s">
        <v>43</v>
      </c>
      <c r="G262" s="107">
        <v>0.254</v>
      </c>
      <c r="H262" s="107">
        <v>5.16</v>
      </c>
      <c r="I262" s="120">
        <v>5.16</v>
      </c>
      <c r="J262" s="107">
        <v>6.01</v>
      </c>
      <c r="K262" s="107">
        <v>16.52</v>
      </c>
      <c r="L262" s="107">
        <v>1.31</v>
      </c>
      <c r="M262" s="107">
        <v>1.53</v>
      </c>
    </row>
    <row r="263" spans="1:13" ht="16.5" hidden="1" customHeight="1">
      <c r="A263" s="106" t="s">
        <v>996</v>
      </c>
      <c r="B263" s="107" t="s">
        <v>308</v>
      </c>
      <c r="C263" s="108" t="s">
        <v>86</v>
      </c>
      <c r="D263" s="107" t="s">
        <v>309</v>
      </c>
      <c r="E263" s="107" t="s">
        <v>45</v>
      </c>
      <c r="F263" s="108" t="s">
        <v>103</v>
      </c>
      <c r="G263" s="107">
        <v>0.13969999999999999</v>
      </c>
      <c r="H263" s="107">
        <v>13.3</v>
      </c>
      <c r="I263" s="120">
        <v>13.3</v>
      </c>
      <c r="J263" s="107">
        <v>15.5</v>
      </c>
      <c r="K263" s="107">
        <v>16.52</v>
      </c>
      <c r="L263" s="107">
        <v>1.86</v>
      </c>
      <c r="M263" s="107">
        <v>2.17</v>
      </c>
    </row>
    <row r="264" spans="1:13" ht="16.5" hidden="1" customHeight="1">
      <c r="A264" s="111" t="s">
        <v>997</v>
      </c>
      <c r="B264" s="118" t="s">
        <v>998</v>
      </c>
      <c r="C264" s="119" t="s">
        <v>86</v>
      </c>
      <c r="D264" s="118" t="s">
        <v>999</v>
      </c>
      <c r="E264" s="118" t="s">
        <v>45</v>
      </c>
      <c r="F264" s="119" t="s">
        <v>103</v>
      </c>
      <c r="G264" s="118">
        <v>455.49880000000002</v>
      </c>
      <c r="H264" s="118">
        <v>5.5</v>
      </c>
      <c r="I264" s="124">
        <v>5.5</v>
      </c>
      <c r="J264" s="118">
        <v>6.41</v>
      </c>
      <c r="K264" s="118">
        <v>16.52</v>
      </c>
      <c r="L264" s="118">
        <v>2505.2399999999998</v>
      </c>
      <c r="M264" s="118">
        <v>2919.75</v>
      </c>
    </row>
    <row r="265" spans="1:13" ht="16.5" hidden="1" customHeight="1">
      <c r="A265" s="111" t="s">
        <v>1000</v>
      </c>
      <c r="B265" s="118" t="s">
        <v>998</v>
      </c>
      <c r="C265" s="119" t="s">
        <v>86</v>
      </c>
      <c r="D265" s="118" t="s">
        <v>999</v>
      </c>
      <c r="E265" s="118" t="s">
        <v>45</v>
      </c>
      <c r="F265" s="119" t="s">
        <v>103</v>
      </c>
      <c r="G265" s="118">
        <v>127.8617</v>
      </c>
      <c r="H265" s="118">
        <v>5.5</v>
      </c>
      <c r="I265" s="124">
        <v>5.5</v>
      </c>
      <c r="J265" s="118">
        <v>6.4089999999999998</v>
      </c>
      <c r="K265" s="118">
        <v>16.52</v>
      </c>
      <c r="L265" s="118">
        <v>703.24</v>
      </c>
      <c r="M265" s="118">
        <v>819.47</v>
      </c>
    </row>
    <row r="266" spans="1:13" ht="16.5" hidden="1" customHeight="1">
      <c r="A266" s="111" t="s">
        <v>1001</v>
      </c>
      <c r="B266" s="118" t="s">
        <v>1002</v>
      </c>
      <c r="C266" s="119" t="s">
        <v>86</v>
      </c>
      <c r="D266" s="118" t="s">
        <v>1003</v>
      </c>
      <c r="E266" s="118" t="s">
        <v>45</v>
      </c>
      <c r="F266" s="119" t="s">
        <v>1004</v>
      </c>
      <c r="G266" s="118">
        <v>82.195400000000006</v>
      </c>
      <c r="H266" s="118">
        <v>33.47</v>
      </c>
      <c r="I266" s="124">
        <v>33.47</v>
      </c>
      <c r="J266" s="118">
        <v>39</v>
      </c>
      <c r="K266" s="118">
        <v>16.52</v>
      </c>
      <c r="L266" s="118">
        <v>2751.08</v>
      </c>
      <c r="M266" s="118">
        <v>3205.62</v>
      </c>
    </row>
    <row r="267" spans="1:13" ht="16.5" hidden="1" customHeight="1">
      <c r="A267" s="111" t="s">
        <v>1005</v>
      </c>
      <c r="B267" s="118" t="s">
        <v>1002</v>
      </c>
      <c r="C267" s="119" t="s">
        <v>86</v>
      </c>
      <c r="D267" s="118" t="s">
        <v>1003</v>
      </c>
      <c r="E267" s="118" t="s">
        <v>45</v>
      </c>
      <c r="F267" s="119" t="s">
        <v>1004</v>
      </c>
      <c r="G267" s="118">
        <v>3.1133000000000002</v>
      </c>
      <c r="H267" s="118">
        <v>33.47</v>
      </c>
      <c r="I267" s="124">
        <v>33.47</v>
      </c>
      <c r="J267" s="118">
        <v>38.999000000000002</v>
      </c>
      <c r="K267" s="118">
        <v>16.52</v>
      </c>
      <c r="L267" s="118">
        <v>104.2</v>
      </c>
      <c r="M267" s="118">
        <v>121.42</v>
      </c>
    </row>
    <row r="268" spans="1:13" ht="16.5" hidden="1" customHeight="1">
      <c r="A268" s="106" t="s">
        <v>1006</v>
      </c>
      <c r="B268" s="107" t="s">
        <v>1007</v>
      </c>
      <c r="C268" s="108" t="s">
        <v>86</v>
      </c>
      <c r="D268" s="107" t="s">
        <v>1008</v>
      </c>
      <c r="E268" s="107" t="s">
        <v>1009</v>
      </c>
      <c r="F268" s="108" t="s">
        <v>1004</v>
      </c>
      <c r="G268" s="107">
        <v>811.49950000000001</v>
      </c>
      <c r="H268" s="107">
        <v>50.64</v>
      </c>
      <c r="I268" s="120">
        <v>50.64</v>
      </c>
      <c r="J268" s="107">
        <v>59.01</v>
      </c>
      <c r="K268" s="107">
        <v>16.52</v>
      </c>
      <c r="L268" s="107">
        <v>41094.33</v>
      </c>
      <c r="M268" s="107">
        <v>47886.59</v>
      </c>
    </row>
    <row r="269" spans="1:13" ht="16.5" hidden="1" customHeight="1">
      <c r="A269" s="106" t="s">
        <v>1010</v>
      </c>
      <c r="B269" s="107" t="s">
        <v>1011</v>
      </c>
      <c r="C269" s="108" t="s">
        <v>86</v>
      </c>
      <c r="D269" s="107" t="s">
        <v>1012</v>
      </c>
      <c r="E269" s="107" t="s">
        <v>45</v>
      </c>
      <c r="F269" s="108" t="s">
        <v>1004</v>
      </c>
      <c r="G269" s="107">
        <v>936.09990000000005</v>
      </c>
      <c r="H269" s="107">
        <v>61.79</v>
      </c>
      <c r="I269" s="120">
        <v>61.79</v>
      </c>
      <c r="J269" s="107">
        <v>72</v>
      </c>
      <c r="K269" s="107">
        <v>16.52</v>
      </c>
      <c r="L269" s="107">
        <v>57841.61</v>
      </c>
      <c r="M269" s="107">
        <v>67399.19</v>
      </c>
    </row>
    <row r="270" spans="1:13" ht="16.5" hidden="1" customHeight="1">
      <c r="A270" s="111" t="s">
        <v>1013</v>
      </c>
      <c r="B270" s="118" t="s">
        <v>1014</v>
      </c>
      <c r="C270" s="119" t="s">
        <v>86</v>
      </c>
      <c r="D270" s="118" t="s">
        <v>1015</v>
      </c>
      <c r="E270" s="118" t="s">
        <v>45</v>
      </c>
      <c r="F270" s="119" t="s">
        <v>103</v>
      </c>
      <c r="G270" s="118">
        <v>702.51880000000006</v>
      </c>
      <c r="H270" s="118">
        <v>5.83</v>
      </c>
      <c r="I270" s="124">
        <v>5.83</v>
      </c>
      <c r="J270" s="118">
        <v>6.79</v>
      </c>
      <c r="K270" s="118">
        <v>16.52</v>
      </c>
      <c r="L270" s="118">
        <v>4095.68</v>
      </c>
      <c r="M270" s="118">
        <v>4770.1000000000004</v>
      </c>
    </row>
    <row r="271" spans="1:13" ht="16.5" hidden="1" customHeight="1">
      <c r="A271" s="111" t="s">
        <v>1016</v>
      </c>
      <c r="B271" s="118" t="s">
        <v>1014</v>
      </c>
      <c r="C271" s="119" t="s">
        <v>86</v>
      </c>
      <c r="D271" s="118" t="s">
        <v>1015</v>
      </c>
      <c r="E271" s="118" t="s">
        <v>45</v>
      </c>
      <c r="F271" s="119" t="s">
        <v>103</v>
      </c>
      <c r="G271" s="118">
        <v>25.146799999999999</v>
      </c>
      <c r="H271" s="118">
        <v>5.83</v>
      </c>
      <c r="I271" s="124">
        <v>5.83</v>
      </c>
      <c r="J271" s="118">
        <v>6.7930000000000001</v>
      </c>
      <c r="K271" s="118">
        <v>16.52</v>
      </c>
      <c r="L271" s="118">
        <v>146.61000000000001</v>
      </c>
      <c r="M271" s="118">
        <v>170.82</v>
      </c>
    </row>
    <row r="272" spans="1:13" ht="16.5" hidden="1" customHeight="1">
      <c r="A272" s="111" t="s">
        <v>1017</v>
      </c>
      <c r="B272" s="118" t="s">
        <v>1018</v>
      </c>
      <c r="C272" s="119" t="s">
        <v>86</v>
      </c>
      <c r="D272" s="118" t="s">
        <v>1019</v>
      </c>
      <c r="E272" s="118" t="s">
        <v>45</v>
      </c>
      <c r="F272" s="119" t="s">
        <v>103</v>
      </c>
      <c r="G272" s="118">
        <v>416.59800000000001</v>
      </c>
      <c r="H272" s="118">
        <v>14.17</v>
      </c>
      <c r="I272" s="124">
        <v>14.17</v>
      </c>
      <c r="J272" s="118">
        <v>16.510000000000002</v>
      </c>
      <c r="K272" s="118">
        <v>16.52</v>
      </c>
      <c r="L272" s="118">
        <v>5903.19</v>
      </c>
      <c r="M272" s="118">
        <v>6878.03</v>
      </c>
    </row>
    <row r="273" spans="1:13" ht="16.5" hidden="1" customHeight="1">
      <c r="A273" s="111" t="s">
        <v>1020</v>
      </c>
      <c r="B273" s="118" t="s">
        <v>1018</v>
      </c>
      <c r="C273" s="119" t="s">
        <v>86</v>
      </c>
      <c r="D273" s="118" t="s">
        <v>1019</v>
      </c>
      <c r="E273" s="118" t="s">
        <v>45</v>
      </c>
      <c r="F273" s="119" t="s">
        <v>103</v>
      </c>
      <c r="G273" s="118">
        <v>732.45899999999995</v>
      </c>
      <c r="H273" s="118">
        <v>14.17</v>
      </c>
      <c r="I273" s="124">
        <v>14.17</v>
      </c>
      <c r="J273" s="118">
        <v>16.510999999999999</v>
      </c>
      <c r="K273" s="118">
        <v>16.52</v>
      </c>
      <c r="L273" s="118">
        <v>10378.94</v>
      </c>
      <c r="M273" s="118">
        <v>12093.63</v>
      </c>
    </row>
    <row r="274" spans="1:13" ht="16.5" hidden="1" customHeight="1">
      <c r="A274" s="106" t="s">
        <v>1021</v>
      </c>
      <c r="B274" s="107" t="s">
        <v>1022</v>
      </c>
      <c r="C274" s="108" t="s">
        <v>86</v>
      </c>
      <c r="D274" s="107" t="s">
        <v>1023</v>
      </c>
      <c r="E274" s="107" t="s">
        <v>1024</v>
      </c>
      <c r="F274" s="108" t="s">
        <v>103</v>
      </c>
      <c r="G274" s="107">
        <v>549.79200000000003</v>
      </c>
      <c r="H274" s="107">
        <v>11.97</v>
      </c>
      <c r="I274" s="120">
        <v>11.97</v>
      </c>
      <c r="J274" s="107">
        <v>13.95</v>
      </c>
      <c r="K274" s="107">
        <v>16.52</v>
      </c>
      <c r="L274" s="107">
        <v>6581.01</v>
      </c>
      <c r="M274" s="107">
        <v>7669.6</v>
      </c>
    </row>
    <row r="275" spans="1:13" ht="16.5" hidden="1" customHeight="1">
      <c r="A275" s="111" t="s">
        <v>1025</v>
      </c>
      <c r="B275" s="118" t="s">
        <v>1026</v>
      </c>
      <c r="C275" s="119" t="s">
        <v>86</v>
      </c>
      <c r="D275" s="118" t="s">
        <v>1027</v>
      </c>
      <c r="E275" s="118" t="s">
        <v>45</v>
      </c>
      <c r="F275" s="119" t="s">
        <v>103</v>
      </c>
      <c r="G275" s="118">
        <v>2.0910000000000002</v>
      </c>
      <c r="H275" s="118">
        <v>1.88</v>
      </c>
      <c r="I275" s="124">
        <v>1.88</v>
      </c>
      <c r="J275" s="118">
        <v>2.19</v>
      </c>
      <c r="K275" s="118">
        <v>16.52</v>
      </c>
      <c r="L275" s="118">
        <v>3.93</v>
      </c>
      <c r="M275" s="118">
        <v>4.58</v>
      </c>
    </row>
    <row r="276" spans="1:13" ht="16.5" hidden="1" customHeight="1">
      <c r="A276" s="111" t="s">
        <v>1028</v>
      </c>
      <c r="B276" s="118" t="s">
        <v>1026</v>
      </c>
      <c r="C276" s="119" t="s">
        <v>86</v>
      </c>
      <c r="D276" s="118" t="s">
        <v>1027</v>
      </c>
      <c r="E276" s="118" t="s">
        <v>45</v>
      </c>
      <c r="F276" s="119" t="s">
        <v>103</v>
      </c>
      <c r="G276" s="118">
        <v>28.790500000000002</v>
      </c>
      <c r="H276" s="118">
        <v>1.88</v>
      </c>
      <c r="I276" s="124">
        <v>1.88</v>
      </c>
      <c r="J276" s="118">
        <v>2.1909999999999998</v>
      </c>
      <c r="K276" s="118">
        <v>16.52</v>
      </c>
      <c r="L276" s="118">
        <v>54.13</v>
      </c>
      <c r="M276" s="118">
        <v>63.08</v>
      </c>
    </row>
    <row r="277" spans="1:13" ht="16.5" hidden="1" customHeight="1">
      <c r="A277" s="106" t="s">
        <v>1029</v>
      </c>
      <c r="B277" s="107" t="s">
        <v>311</v>
      </c>
      <c r="C277" s="108" t="s">
        <v>86</v>
      </c>
      <c r="D277" s="107" t="s">
        <v>312</v>
      </c>
      <c r="E277" s="107" t="s">
        <v>313</v>
      </c>
      <c r="F277" s="108" t="s">
        <v>103</v>
      </c>
      <c r="G277" s="107">
        <v>2927.328</v>
      </c>
      <c r="H277" s="107">
        <v>0.84</v>
      </c>
      <c r="I277" s="120">
        <v>0.84</v>
      </c>
      <c r="J277" s="107">
        <v>0.98</v>
      </c>
      <c r="K277" s="107">
        <v>16.52</v>
      </c>
      <c r="L277" s="107">
        <v>2458.96</v>
      </c>
      <c r="M277" s="107">
        <v>2868.78</v>
      </c>
    </row>
    <row r="278" spans="1:13" ht="16.5" hidden="1" customHeight="1">
      <c r="A278" s="106" t="s">
        <v>1030</v>
      </c>
      <c r="B278" s="107" t="s">
        <v>1031</v>
      </c>
      <c r="C278" s="108" t="s">
        <v>86</v>
      </c>
      <c r="D278" s="107" t="s">
        <v>1032</v>
      </c>
      <c r="E278" s="107" t="s">
        <v>45</v>
      </c>
      <c r="F278" s="108" t="s">
        <v>103</v>
      </c>
      <c r="G278" s="107">
        <v>33796.327100000002</v>
      </c>
      <c r="H278" s="107">
        <v>1.89</v>
      </c>
      <c r="I278" s="120">
        <v>1.89</v>
      </c>
      <c r="J278" s="107">
        <v>2.2000000000000002</v>
      </c>
      <c r="K278" s="107">
        <v>16.52</v>
      </c>
      <c r="L278" s="107">
        <v>63875.06</v>
      </c>
      <c r="M278" s="107">
        <v>74351.92</v>
      </c>
    </row>
    <row r="279" spans="1:13" ht="16.5" hidden="1" customHeight="1">
      <c r="A279" s="106" t="s">
        <v>1033</v>
      </c>
      <c r="B279" s="107" t="s">
        <v>315</v>
      </c>
      <c r="C279" s="108" t="s">
        <v>86</v>
      </c>
      <c r="D279" s="107" t="s">
        <v>316</v>
      </c>
      <c r="E279" s="107" t="s">
        <v>45</v>
      </c>
      <c r="F279" s="108" t="s">
        <v>103</v>
      </c>
      <c r="G279" s="107">
        <v>552.77520000000004</v>
      </c>
      <c r="H279" s="107">
        <v>0.78</v>
      </c>
      <c r="I279" s="120">
        <v>0.78</v>
      </c>
      <c r="J279" s="107">
        <v>0.91</v>
      </c>
      <c r="K279" s="107">
        <v>16.52</v>
      </c>
      <c r="L279" s="107">
        <v>431.16</v>
      </c>
      <c r="M279" s="107">
        <v>503.03</v>
      </c>
    </row>
    <row r="280" spans="1:13" ht="16.5" hidden="1" customHeight="1">
      <c r="A280" s="106" t="s">
        <v>1034</v>
      </c>
      <c r="B280" s="107" t="s">
        <v>318</v>
      </c>
      <c r="C280" s="108" t="s">
        <v>86</v>
      </c>
      <c r="D280" s="107" t="s">
        <v>319</v>
      </c>
      <c r="E280" s="107" t="s">
        <v>45</v>
      </c>
      <c r="F280" s="108" t="s">
        <v>127</v>
      </c>
      <c r="G280" s="107">
        <v>230.32300000000001</v>
      </c>
      <c r="H280" s="107">
        <v>31.8</v>
      </c>
      <c r="I280" s="120">
        <v>31.8</v>
      </c>
      <c r="J280" s="107">
        <v>37.049999999999997</v>
      </c>
      <c r="K280" s="107">
        <v>16.52</v>
      </c>
      <c r="L280" s="107">
        <v>7324.27</v>
      </c>
      <c r="M280" s="107">
        <v>8533.4699999999993</v>
      </c>
    </row>
    <row r="281" spans="1:13" ht="16.5" hidden="1" customHeight="1">
      <c r="A281" s="111" t="s">
        <v>1035</v>
      </c>
      <c r="B281" s="118" t="s">
        <v>1036</v>
      </c>
      <c r="C281" s="119" t="s">
        <v>86</v>
      </c>
      <c r="D281" s="118" t="s">
        <v>1037</v>
      </c>
      <c r="E281" s="118" t="s">
        <v>1038</v>
      </c>
      <c r="F281" s="119" t="s">
        <v>344</v>
      </c>
      <c r="G281" s="118">
        <v>790.28920000000005</v>
      </c>
      <c r="H281" s="118">
        <v>0.26</v>
      </c>
      <c r="I281" s="124">
        <v>0.26</v>
      </c>
      <c r="J281" s="118">
        <v>0.3</v>
      </c>
      <c r="K281" s="118">
        <v>16.52</v>
      </c>
      <c r="L281" s="118">
        <v>205.48</v>
      </c>
      <c r="M281" s="118">
        <v>237.09</v>
      </c>
    </row>
    <row r="282" spans="1:13" ht="16.5" hidden="1" customHeight="1">
      <c r="A282" s="111" t="s">
        <v>1039</v>
      </c>
      <c r="B282" s="118" t="s">
        <v>1036</v>
      </c>
      <c r="C282" s="119" t="s">
        <v>86</v>
      </c>
      <c r="D282" s="118" t="s">
        <v>1037</v>
      </c>
      <c r="E282" s="118" t="s">
        <v>1038</v>
      </c>
      <c r="F282" s="119" t="s">
        <v>344</v>
      </c>
      <c r="G282" s="118">
        <v>72.763199999999998</v>
      </c>
      <c r="H282" s="118">
        <v>0.26</v>
      </c>
      <c r="I282" s="124">
        <v>0.26</v>
      </c>
      <c r="J282" s="118">
        <v>0.30299999999999999</v>
      </c>
      <c r="K282" s="118">
        <v>16.52</v>
      </c>
      <c r="L282" s="118">
        <v>18.920000000000002</v>
      </c>
      <c r="M282" s="118">
        <v>22.05</v>
      </c>
    </row>
    <row r="283" spans="1:13" ht="16.5" hidden="1" customHeight="1">
      <c r="A283" s="111" t="s">
        <v>1040</v>
      </c>
      <c r="B283" s="118" t="s">
        <v>321</v>
      </c>
      <c r="C283" s="119" t="s">
        <v>86</v>
      </c>
      <c r="D283" s="118" t="s">
        <v>322</v>
      </c>
      <c r="E283" s="118" t="s">
        <v>45</v>
      </c>
      <c r="F283" s="119" t="s">
        <v>9</v>
      </c>
      <c r="G283" s="118">
        <v>9.4799999999999995E-2</v>
      </c>
      <c r="H283" s="118">
        <v>1070</v>
      </c>
      <c r="I283" s="124">
        <v>1070</v>
      </c>
      <c r="J283" s="118">
        <v>1246.76</v>
      </c>
      <c r="K283" s="118">
        <v>16.52</v>
      </c>
      <c r="L283" s="118">
        <v>101.44</v>
      </c>
      <c r="M283" s="118">
        <v>118.19</v>
      </c>
    </row>
    <row r="284" spans="1:13" ht="16.5" hidden="1" customHeight="1">
      <c r="A284" s="111" t="s">
        <v>1041</v>
      </c>
      <c r="B284" s="118" t="s">
        <v>321</v>
      </c>
      <c r="C284" s="119" t="s">
        <v>86</v>
      </c>
      <c r="D284" s="118" t="s">
        <v>322</v>
      </c>
      <c r="E284" s="118" t="s">
        <v>45</v>
      </c>
      <c r="F284" s="119" t="s">
        <v>9</v>
      </c>
      <c r="G284" s="118">
        <v>1.21E-2</v>
      </c>
      <c r="H284" s="118">
        <v>1070</v>
      </c>
      <c r="I284" s="124">
        <v>1070</v>
      </c>
      <c r="J284" s="118">
        <v>1246.7639999999999</v>
      </c>
      <c r="K284" s="118">
        <v>16.52</v>
      </c>
      <c r="L284" s="118">
        <v>12.95</v>
      </c>
      <c r="M284" s="118">
        <v>15.09</v>
      </c>
    </row>
    <row r="285" spans="1:13" ht="16.5" hidden="1" customHeight="1">
      <c r="A285" s="111" t="s">
        <v>1042</v>
      </c>
      <c r="B285" s="118" t="s">
        <v>325</v>
      </c>
      <c r="C285" s="119" t="s">
        <v>86</v>
      </c>
      <c r="D285" s="118" t="s">
        <v>326</v>
      </c>
      <c r="E285" s="118" t="s">
        <v>45</v>
      </c>
      <c r="F285" s="119" t="s">
        <v>103</v>
      </c>
      <c r="G285" s="118">
        <v>234.12</v>
      </c>
      <c r="H285" s="118">
        <v>6.42</v>
      </c>
      <c r="I285" s="124">
        <v>6.42</v>
      </c>
      <c r="J285" s="118">
        <v>7.48</v>
      </c>
      <c r="K285" s="118">
        <v>16.52</v>
      </c>
      <c r="L285" s="118">
        <v>1503.05</v>
      </c>
      <c r="M285" s="118">
        <v>1751.22</v>
      </c>
    </row>
    <row r="286" spans="1:13" ht="16.5" hidden="1" customHeight="1">
      <c r="A286" s="111" t="s">
        <v>1043</v>
      </c>
      <c r="B286" s="118" t="s">
        <v>325</v>
      </c>
      <c r="C286" s="119" t="s">
        <v>86</v>
      </c>
      <c r="D286" s="118" t="s">
        <v>326</v>
      </c>
      <c r="E286" s="118" t="s">
        <v>45</v>
      </c>
      <c r="F286" s="119" t="s">
        <v>103</v>
      </c>
      <c r="G286" s="118">
        <v>58.2</v>
      </c>
      <c r="H286" s="118">
        <v>6.42</v>
      </c>
      <c r="I286" s="124">
        <v>6.42</v>
      </c>
      <c r="J286" s="118">
        <v>7.4809999999999999</v>
      </c>
      <c r="K286" s="118">
        <v>16.52</v>
      </c>
      <c r="L286" s="118">
        <v>373.64</v>
      </c>
      <c r="M286" s="118">
        <v>435.39</v>
      </c>
    </row>
    <row r="287" spans="1:13" ht="16.5" hidden="1" customHeight="1">
      <c r="A287" s="106" t="s">
        <v>1044</v>
      </c>
      <c r="B287" s="107" t="s">
        <v>329</v>
      </c>
      <c r="C287" s="108" t="s">
        <v>86</v>
      </c>
      <c r="D287" s="107" t="s">
        <v>330</v>
      </c>
      <c r="E287" s="107" t="s">
        <v>45</v>
      </c>
      <c r="F287" s="108" t="s">
        <v>43</v>
      </c>
      <c r="G287" s="107">
        <v>17.2224</v>
      </c>
      <c r="H287" s="107">
        <v>354.96</v>
      </c>
      <c r="I287" s="120">
        <v>354.96</v>
      </c>
      <c r="J287" s="107">
        <v>413.6</v>
      </c>
      <c r="K287" s="107">
        <v>16.52</v>
      </c>
      <c r="L287" s="107">
        <v>6113.26</v>
      </c>
      <c r="M287" s="107">
        <v>7123.18</v>
      </c>
    </row>
    <row r="288" spans="1:13" ht="16.5" hidden="1" customHeight="1">
      <c r="A288" s="106" t="s">
        <v>1045</v>
      </c>
      <c r="B288" s="107" t="s">
        <v>1046</v>
      </c>
      <c r="C288" s="108" t="s">
        <v>86</v>
      </c>
      <c r="D288" s="107" t="s">
        <v>1047</v>
      </c>
      <c r="E288" s="107" t="s">
        <v>45</v>
      </c>
      <c r="F288" s="108" t="s">
        <v>127</v>
      </c>
      <c r="G288" s="107">
        <v>60.026400000000002</v>
      </c>
      <c r="H288" s="107">
        <v>2.78</v>
      </c>
      <c r="I288" s="120">
        <v>2.78</v>
      </c>
      <c r="J288" s="107">
        <v>3.24</v>
      </c>
      <c r="K288" s="107">
        <v>16.52</v>
      </c>
      <c r="L288" s="107">
        <v>166.87</v>
      </c>
      <c r="M288" s="107">
        <v>194.49</v>
      </c>
    </row>
    <row r="289" spans="1:13" ht="16.5" hidden="1" customHeight="1">
      <c r="A289" s="111" t="s">
        <v>1048</v>
      </c>
      <c r="B289" s="125" t="s">
        <v>332</v>
      </c>
      <c r="C289" s="126" t="s">
        <v>86</v>
      </c>
      <c r="D289" s="125" t="s">
        <v>333</v>
      </c>
      <c r="E289" s="125" t="s">
        <v>45</v>
      </c>
      <c r="F289" s="126" t="s">
        <v>127</v>
      </c>
      <c r="G289" s="125">
        <v>0.84</v>
      </c>
      <c r="H289" s="125">
        <v>15</v>
      </c>
      <c r="I289" s="121">
        <v>40</v>
      </c>
      <c r="J289" s="125">
        <v>46.607999999999997</v>
      </c>
      <c r="K289" s="125">
        <v>16.52</v>
      </c>
      <c r="L289" s="125">
        <v>33.6</v>
      </c>
      <c r="M289" s="125">
        <v>39.15</v>
      </c>
    </row>
    <row r="290" spans="1:13" ht="16.5" hidden="1" customHeight="1">
      <c r="A290" s="111" t="s">
        <v>1049</v>
      </c>
      <c r="B290" s="125" t="s">
        <v>332</v>
      </c>
      <c r="C290" s="126" t="s">
        <v>86</v>
      </c>
      <c r="D290" s="125" t="s">
        <v>333</v>
      </c>
      <c r="E290" s="125" t="s">
        <v>45</v>
      </c>
      <c r="F290" s="126" t="s">
        <v>127</v>
      </c>
      <c r="G290" s="125">
        <v>8.9599999999999999E-2</v>
      </c>
      <c r="H290" s="125">
        <v>15</v>
      </c>
      <c r="I290" s="121">
        <v>26.06</v>
      </c>
      <c r="J290" s="125">
        <v>30.364999999999998</v>
      </c>
      <c r="K290" s="125">
        <v>16.52</v>
      </c>
      <c r="L290" s="125">
        <v>2.33</v>
      </c>
      <c r="M290" s="125">
        <v>2.72</v>
      </c>
    </row>
    <row r="291" spans="1:13" ht="16.5" hidden="1" customHeight="1">
      <c r="A291" s="106" t="s">
        <v>1050</v>
      </c>
      <c r="B291" s="109" t="s">
        <v>336</v>
      </c>
      <c r="C291" s="110" t="s">
        <v>86</v>
      </c>
      <c r="D291" s="109" t="s">
        <v>333</v>
      </c>
      <c r="E291" s="109" t="s">
        <v>337</v>
      </c>
      <c r="F291" s="110" t="s">
        <v>127</v>
      </c>
      <c r="G291" s="109">
        <v>140.76</v>
      </c>
      <c r="H291" s="109">
        <v>15.38</v>
      </c>
      <c r="I291" s="121">
        <v>39.04</v>
      </c>
      <c r="J291" s="109">
        <v>44.11</v>
      </c>
      <c r="K291" s="109">
        <v>13</v>
      </c>
      <c r="L291" s="109">
        <v>5495.27</v>
      </c>
      <c r="M291" s="109">
        <v>6208.92</v>
      </c>
    </row>
    <row r="292" spans="1:13" ht="16.5" hidden="1" customHeight="1">
      <c r="A292" s="111" t="s">
        <v>1051</v>
      </c>
      <c r="B292" s="125" t="s">
        <v>336</v>
      </c>
      <c r="C292" s="126" t="s">
        <v>86</v>
      </c>
      <c r="D292" s="125" t="s">
        <v>339</v>
      </c>
      <c r="E292" s="125" t="s">
        <v>178</v>
      </c>
      <c r="F292" s="126" t="s">
        <v>127</v>
      </c>
      <c r="G292" s="125">
        <v>32.64</v>
      </c>
      <c r="H292" s="125">
        <v>15.38</v>
      </c>
      <c r="I292" s="121">
        <v>26.06</v>
      </c>
      <c r="J292" s="125">
        <v>30.364999999999998</v>
      </c>
      <c r="K292" s="125">
        <v>16.52</v>
      </c>
      <c r="L292" s="125">
        <v>850.6</v>
      </c>
      <c r="M292" s="125">
        <v>991.11</v>
      </c>
    </row>
    <row r="293" spans="1:13" ht="16.5" hidden="1" customHeight="1">
      <c r="A293" s="111" t="s">
        <v>1052</v>
      </c>
      <c r="B293" s="125" t="s">
        <v>336</v>
      </c>
      <c r="C293" s="126" t="s">
        <v>86</v>
      </c>
      <c r="D293" s="125" t="s">
        <v>339</v>
      </c>
      <c r="E293" s="125" t="s">
        <v>178</v>
      </c>
      <c r="F293" s="126" t="s">
        <v>127</v>
      </c>
      <c r="G293" s="125">
        <v>3920.2986000000001</v>
      </c>
      <c r="H293" s="125">
        <v>15.38</v>
      </c>
      <c r="I293" s="121">
        <v>32.549999999999997</v>
      </c>
      <c r="J293" s="125">
        <v>37.927</v>
      </c>
      <c r="K293" s="125">
        <v>16.52</v>
      </c>
      <c r="L293" s="125">
        <v>127605.72</v>
      </c>
      <c r="M293" s="125">
        <v>148685.17000000001</v>
      </c>
    </row>
    <row r="294" spans="1:13" ht="16.5" hidden="1" customHeight="1">
      <c r="A294" s="111" t="s">
        <v>1053</v>
      </c>
      <c r="B294" s="118" t="s">
        <v>1054</v>
      </c>
      <c r="C294" s="119" t="s">
        <v>86</v>
      </c>
      <c r="D294" s="118" t="s">
        <v>1055</v>
      </c>
      <c r="E294" s="118" t="s">
        <v>45</v>
      </c>
      <c r="F294" s="119" t="s">
        <v>127</v>
      </c>
      <c r="G294" s="118">
        <v>10860.772999999999</v>
      </c>
      <c r="H294" s="118">
        <v>3</v>
      </c>
      <c r="I294" s="124">
        <v>3</v>
      </c>
      <c r="J294" s="118">
        <v>3.5</v>
      </c>
      <c r="K294" s="118">
        <v>16.52</v>
      </c>
      <c r="L294" s="118">
        <v>32582.32</v>
      </c>
      <c r="M294" s="118">
        <v>38012.71</v>
      </c>
    </row>
    <row r="295" spans="1:13" ht="16.5" hidden="1" customHeight="1">
      <c r="A295" s="111" t="s">
        <v>1056</v>
      </c>
      <c r="B295" s="118" t="s">
        <v>1054</v>
      </c>
      <c r="C295" s="119" t="s">
        <v>86</v>
      </c>
      <c r="D295" s="118" t="s">
        <v>1055</v>
      </c>
      <c r="E295" s="118" t="s">
        <v>45</v>
      </c>
      <c r="F295" s="119" t="s">
        <v>127</v>
      </c>
      <c r="G295" s="118">
        <v>2962.4540000000002</v>
      </c>
      <c r="H295" s="118">
        <v>3</v>
      </c>
      <c r="I295" s="124">
        <v>3</v>
      </c>
      <c r="J295" s="118">
        <v>3.496</v>
      </c>
      <c r="K295" s="118">
        <v>16.52</v>
      </c>
      <c r="L295" s="118">
        <v>8887.36</v>
      </c>
      <c r="M295" s="118">
        <v>10356.74</v>
      </c>
    </row>
    <row r="296" spans="1:13" ht="16.5" hidden="1" customHeight="1">
      <c r="A296" s="106" t="s">
        <v>1057</v>
      </c>
      <c r="B296" s="109" t="s">
        <v>1058</v>
      </c>
      <c r="C296" s="110" t="s">
        <v>86</v>
      </c>
      <c r="D296" s="109" t="s">
        <v>1059</v>
      </c>
      <c r="E296" s="109" t="s">
        <v>1060</v>
      </c>
      <c r="F296" s="110" t="s">
        <v>344</v>
      </c>
      <c r="G296" s="109">
        <v>170.8296</v>
      </c>
      <c r="H296" s="109">
        <v>19.45</v>
      </c>
      <c r="I296" s="121">
        <v>130</v>
      </c>
      <c r="J296" s="109">
        <v>151.476</v>
      </c>
      <c r="K296" s="109">
        <v>16.52</v>
      </c>
      <c r="L296" s="109">
        <v>22207.85</v>
      </c>
      <c r="M296" s="109">
        <v>25876.58</v>
      </c>
    </row>
    <row r="297" spans="1:13" ht="16.5" hidden="1" customHeight="1">
      <c r="A297" s="106" t="s">
        <v>1061</v>
      </c>
      <c r="B297" s="109" t="s">
        <v>1062</v>
      </c>
      <c r="C297" s="110" t="s">
        <v>86</v>
      </c>
      <c r="D297" s="109" t="s">
        <v>1063</v>
      </c>
      <c r="E297" s="109" t="s">
        <v>1064</v>
      </c>
      <c r="F297" s="110" t="s">
        <v>344</v>
      </c>
      <c r="G297" s="109">
        <v>1527.0368000000001</v>
      </c>
      <c r="H297" s="109">
        <v>14.5</v>
      </c>
      <c r="I297" s="155">
        <v>10.83</v>
      </c>
      <c r="J297" s="109">
        <v>12.619</v>
      </c>
      <c r="K297" s="109">
        <v>16.52</v>
      </c>
      <c r="L297" s="109">
        <v>16537.810000000001</v>
      </c>
      <c r="M297" s="109">
        <v>19269.68</v>
      </c>
    </row>
    <row r="298" spans="1:13" ht="16.5" hidden="1" customHeight="1">
      <c r="A298" s="111" t="s">
        <v>1065</v>
      </c>
      <c r="B298" s="118" t="s">
        <v>1066</v>
      </c>
      <c r="C298" s="119" t="s">
        <v>86</v>
      </c>
      <c r="D298" s="118" t="s">
        <v>1067</v>
      </c>
      <c r="E298" s="118" t="s">
        <v>1068</v>
      </c>
      <c r="F298" s="119" t="s">
        <v>103</v>
      </c>
      <c r="G298" s="118">
        <v>176.4041</v>
      </c>
      <c r="H298" s="118">
        <v>3.88</v>
      </c>
      <c r="I298" s="124">
        <v>3.88</v>
      </c>
      <c r="J298" s="118">
        <v>4.5199999999999996</v>
      </c>
      <c r="K298" s="118">
        <v>16.52</v>
      </c>
      <c r="L298" s="118">
        <v>684.45</v>
      </c>
      <c r="M298" s="118">
        <v>797.35</v>
      </c>
    </row>
    <row r="299" spans="1:13" ht="16.5" hidden="1" customHeight="1">
      <c r="A299" s="111" t="s">
        <v>1069</v>
      </c>
      <c r="B299" s="118" t="s">
        <v>1066</v>
      </c>
      <c r="C299" s="119" t="s">
        <v>86</v>
      </c>
      <c r="D299" s="118" t="s">
        <v>1067</v>
      </c>
      <c r="E299" s="118" t="s">
        <v>1068</v>
      </c>
      <c r="F299" s="119" t="s">
        <v>103</v>
      </c>
      <c r="G299" s="118">
        <v>10.6228</v>
      </c>
      <c r="H299" s="118">
        <v>3.88</v>
      </c>
      <c r="I299" s="124">
        <v>3.88</v>
      </c>
      <c r="J299" s="118">
        <v>4.5209999999999999</v>
      </c>
      <c r="K299" s="118">
        <v>16.52</v>
      </c>
      <c r="L299" s="118">
        <v>41.22</v>
      </c>
      <c r="M299" s="118">
        <v>48.03</v>
      </c>
    </row>
    <row r="300" spans="1:13" ht="16.5" hidden="1" customHeight="1">
      <c r="A300" s="111" t="s">
        <v>1070</v>
      </c>
      <c r="B300" s="118" t="s">
        <v>342</v>
      </c>
      <c r="C300" s="119" t="s">
        <v>86</v>
      </c>
      <c r="D300" s="118" t="s">
        <v>343</v>
      </c>
      <c r="E300" s="118" t="s">
        <v>98</v>
      </c>
      <c r="F300" s="119" t="s">
        <v>344</v>
      </c>
      <c r="G300" s="118">
        <v>56.072600000000001</v>
      </c>
      <c r="H300" s="118">
        <v>59.37</v>
      </c>
      <c r="I300" s="124">
        <v>59.37</v>
      </c>
      <c r="J300" s="118">
        <v>69.180000000000007</v>
      </c>
      <c r="K300" s="118">
        <v>16.52</v>
      </c>
      <c r="L300" s="118">
        <v>3329.03</v>
      </c>
      <c r="M300" s="118">
        <v>3879.1</v>
      </c>
    </row>
    <row r="301" spans="1:13" ht="16.5" hidden="1" customHeight="1">
      <c r="A301" s="111" t="s">
        <v>1071</v>
      </c>
      <c r="B301" s="118" t="s">
        <v>342</v>
      </c>
      <c r="C301" s="119" t="s">
        <v>86</v>
      </c>
      <c r="D301" s="118" t="s">
        <v>343</v>
      </c>
      <c r="E301" s="118" t="s">
        <v>98</v>
      </c>
      <c r="F301" s="119" t="s">
        <v>344</v>
      </c>
      <c r="G301" s="118">
        <v>19.858000000000001</v>
      </c>
      <c r="H301" s="118">
        <v>59.37</v>
      </c>
      <c r="I301" s="124">
        <v>59.37</v>
      </c>
      <c r="J301" s="118">
        <v>69.177999999999997</v>
      </c>
      <c r="K301" s="118">
        <v>16.52</v>
      </c>
      <c r="L301" s="118">
        <v>1178.97</v>
      </c>
      <c r="M301" s="118">
        <v>1373.74</v>
      </c>
    </row>
    <row r="302" spans="1:13" ht="16.5" hidden="1" customHeight="1">
      <c r="A302" s="111" t="s">
        <v>1072</v>
      </c>
      <c r="B302" s="118" t="s">
        <v>347</v>
      </c>
      <c r="C302" s="119" t="s">
        <v>86</v>
      </c>
      <c r="D302" s="118" t="s">
        <v>348</v>
      </c>
      <c r="E302" s="118" t="s">
        <v>45</v>
      </c>
      <c r="F302" s="119" t="s">
        <v>142</v>
      </c>
      <c r="G302" s="118">
        <v>37.381799999999998</v>
      </c>
      <c r="H302" s="118">
        <v>9.2899999999999991</v>
      </c>
      <c r="I302" s="124">
        <v>9.2899999999999991</v>
      </c>
      <c r="J302" s="118">
        <v>10.82</v>
      </c>
      <c r="K302" s="118">
        <v>16.52</v>
      </c>
      <c r="L302" s="118">
        <v>347.28</v>
      </c>
      <c r="M302" s="118">
        <v>404.47</v>
      </c>
    </row>
    <row r="303" spans="1:13" ht="16.5" hidden="1" customHeight="1">
      <c r="A303" s="111" t="s">
        <v>1073</v>
      </c>
      <c r="B303" s="118" t="s">
        <v>347</v>
      </c>
      <c r="C303" s="119" t="s">
        <v>86</v>
      </c>
      <c r="D303" s="118" t="s">
        <v>348</v>
      </c>
      <c r="E303" s="118" t="s">
        <v>45</v>
      </c>
      <c r="F303" s="119" t="s">
        <v>142</v>
      </c>
      <c r="G303" s="118">
        <v>13.238300000000001</v>
      </c>
      <c r="H303" s="118">
        <v>9.2899999999999991</v>
      </c>
      <c r="I303" s="124">
        <v>9.2899999999999991</v>
      </c>
      <c r="J303" s="118">
        <v>10.824999999999999</v>
      </c>
      <c r="K303" s="118">
        <v>16.52</v>
      </c>
      <c r="L303" s="118">
        <v>122.98</v>
      </c>
      <c r="M303" s="118">
        <v>143.30000000000001</v>
      </c>
    </row>
    <row r="304" spans="1:13" ht="16.5" hidden="1" customHeight="1">
      <c r="A304" s="106" t="s">
        <v>1074</v>
      </c>
      <c r="B304" s="107" t="s">
        <v>1075</v>
      </c>
      <c r="C304" s="108" t="s">
        <v>86</v>
      </c>
      <c r="D304" s="107" t="s">
        <v>1076</v>
      </c>
      <c r="E304" s="107" t="s">
        <v>1077</v>
      </c>
      <c r="F304" s="108" t="s">
        <v>1078</v>
      </c>
      <c r="G304" s="107">
        <v>178.88759999999999</v>
      </c>
      <c r="H304" s="107">
        <v>11.97</v>
      </c>
      <c r="I304" s="120">
        <v>11.97</v>
      </c>
      <c r="J304" s="107">
        <v>13.946999999999999</v>
      </c>
      <c r="K304" s="107">
        <v>16.52</v>
      </c>
      <c r="L304" s="107">
        <v>2141.2800000000002</v>
      </c>
      <c r="M304" s="107">
        <v>2494.9499999999998</v>
      </c>
    </row>
    <row r="305" spans="1:13" ht="16.5" hidden="1" customHeight="1">
      <c r="A305" s="106" t="s">
        <v>1079</v>
      </c>
      <c r="B305" s="107" t="s">
        <v>351</v>
      </c>
      <c r="C305" s="108" t="s">
        <v>86</v>
      </c>
      <c r="D305" s="107" t="s">
        <v>352</v>
      </c>
      <c r="E305" s="107" t="s">
        <v>139</v>
      </c>
      <c r="F305" s="108" t="s">
        <v>344</v>
      </c>
      <c r="G305" s="107">
        <v>265.2</v>
      </c>
      <c r="H305" s="107">
        <v>0.93</v>
      </c>
      <c r="I305" s="120">
        <v>0.93</v>
      </c>
      <c r="J305" s="107">
        <v>1.08</v>
      </c>
      <c r="K305" s="107">
        <v>16.52</v>
      </c>
      <c r="L305" s="107">
        <v>246.64</v>
      </c>
      <c r="M305" s="107">
        <v>286.42</v>
      </c>
    </row>
    <row r="306" spans="1:13" ht="16.5" customHeight="1">
      <c r="A306" s="106" t="s">
        <v>1080</v>
      </c>
      <c r="B306" s="114" t="s">
        <v>1081</v>
      </c>
      <c r="C306" s="115" t="s">
        <v>86</v>
      </c>
      <c r="D306" s="114" t="s">
        <v>1082</v>
      </c>
      <c r="E306" s="114" t="s">
        <v>45</v>
      </c>
      <c r="F306" s="115" t="s">
        <v>127</v>
      </c>
      <c r="G306" s="114">
        <v>1980.8658</v>
      </c>
      <c r="H306" s="114">
        <v>250</v>
      </c>
      <c r="I306" s="209">
        <v>31.51</v>
      </c>
      <c r="J306" s="114">
        <v>35.61</v>
      </c>
      <c r="K306" s="114">
        <v>13</v>
      </c>
      <c r="L306" s="114">
        <v>62417.08</v>
      </c>
      <c r="M306" s="114">
        <v>70538.63</v>
      </c>
    </row>
    <row r="307" spans="1:13" ht="16.5" hidden="1" customHeight="1">
      <c r="A307" s="106" t="s">
        <v>1083</v>
      </c>
      <c r="B307" s="107" t="s">
        <v>1084</v>
      </c>
      <c r="C307" s="108" t="s">
        <v>86</v>
      </c>
      <c r="D307" s="107" t="s">
        <v>1085</v>
      </c>
      <c r="E307" s="107" t="s">
        <v>45</v>
      </c>
      <c r="F307" s="108" t="s">
        <v>344</v>
      </c>
      <c r="G307" s="107">
        <v>12875.366400000001</v>
      </c>
      <c r="H307" s="107">
        <v>0.05</v>
      </c>
      <c r="I307" s="120">
        <v>0.05</v>
      </c>
      <c r="J307" s="107">
        <v>0.06</v>
      </c>
      <c r="K307" s="107">
        <v>16.52</v>
      </c>
      <c r="L307" s="107">
        <v>643.77</v>
      </c>
      <c r="M307" s="107">
        <v>772.52</v>
      </c>
    </row>
    <row r="308" spans="1:13" ht="16.5" hidden="1" customHeight="1">
      <c r="A308" s="106" t="s">
        <v>1086</v>
      </c>
      <c r="B308" s="162" t="s">
        <v>354</v>
      </c>
      <c r="C308" s="163" t="s">
        <v>355</v>
      </c>
      <c r="D308" s="162" t="s">
        <v>356</v>
      </c>
      <c r="E308" s="162" t="s">
        <v>357</v>
      </c>
      <c r="F308" s="163" t="s">
        <v>127</v>
      </c>
      <c r="G308" s="162">
        <v>2021.1344999999999</v>
      </c>
      <c r="H308" s="162">
        <v>3.18</v>
      </c>
      <c r="I308" s="123">
        <v>3.18</v>
      </c>
      <c r="J308" s="162">
        <v>3.47</v>
      </c>
      <c r="K308" s="162">
        <v>9</v>
      </c>
      <c r="L308" s="162">
        <v>6427.21</v>
      </c>
      <c r="M308" s="162">
        <v>7013.34</v>
      </c>
    </row>
    <row r="309" spans="1:13" ht="16.5" hidden="1" customHeight="1">
      <c r="A309" s="106" t="s">
        <v>1087</v>
      </c>
      <c r="B309" s="107" t="s">
        <v>359</v>
      </c>
      <c r="C309" s="108" t="s">
        <v>86</v>
      </c>
      <c r="D309" s="107" t="s">
        <v>360</v>
      </c>
      <c r="E309" s="107" t="s">
        <v>45</v>
      </c>
      <c r="F309" s="108" t="s">
        <v>103</v>
      </c>
      <c r="G309" s="107">
        <v>4.6196999999999999</v>
      </c>
      <c r="H309" s="107">
        <v>17.09</v>
      </c>
      <c r="I309" s="120">
        <v>17.09</v>
      </c>
      <c r="J309" s="107">
        <v>19.91</v>
      </c>
      <c r="K309" s="107">
        <v>16.52</v>
      </c>
      <c r="L309" s="107">
        <v>78.95</v>
      </c>
      <c r="M309" s="107">
        <v>91.98</v>
      </c>
    </row>
    <row r="310" spans="1:13" ht="16.5" hidden="1" customHeight="1">
      <c r="A310" s="106" t="s">
        <v>1088</v>
      </c>
      <c r="B310" s="107" t="s">
        <v>362</v>
      </c>
      <c r="C310" s="108" t="s">
        <v>86</v>
      </c>
      <c r="D310" s="107" t="s">
        <v>363</v>
      </c>
      <c r="E310" s="107" t="s">
        <v>45</v>
      </c>
      <c r="F310" s="108" t="s">
        <v>103</v>
      </c>
      <c r="G310" s="107">
        <v>157.0711</v>
      </c>
      <c r="H310" s="107">
        <v>2.97</v>
      </c>
      <c r="I310" s="120">
        <v>2.97</v>
      </c>
      <c r="J310" s="107">
        <v>3.46</v>
      </c>
      <c r="K310" s="107">
        <v>16.52</v>
      </c>
      <c r="L310" s="107">
        <v>466.5</v>
      </c>
      <c r="M310" s="107">
        <v>543.47</v>
      </c>
    </row>
    <row r="311" spans="1:13" ht="16.5" hidden="1" customHeight="1">
      <c r="A311" s="106" t="s">
        <v>1089</v>
      </c>
      <c r="B311" s="107" t="s">
        <v>365</v>
      </c>
      <c r="C311" s="108" t="s">
        <v>86</v>
      </c>
      <c r="D311" s="107" t="s">
        <v>366</v>
      </c>
      <c r="E311" s="107" t="s">
        <v>45</v>
      </c>
      <c r="F311" s="108" t="s">
        <v>9</v>
      </c>
      <c r="G311" s="107">
        <v>28.8734</v>
      </c>
      <c r="H311" s="107">
        <v>432</v>
      </c>
      <c r="I311" s="120">
        <v>432</v>
      </c>
      <c r="J311" s="107">
        <v>503.37</v>
      </c>
      <c r="K311" s="107">
        <v>16.52</v>
      </c>
      <c r="L311" s="107">
        <v>12473.31</v>
      </c>
      <c r="M311" s="107">
        <v>14534</v>
      </c>
    </row>
    <row r="312" spans="1:13" ht="16.5" hidden="1" customHeight="1">
      <c r="A312" s="106" t="s">
        <v>1090</v>
      </c>
      <c r="B312" s="107" t="s">
        <v>1091</v>
      </c>
      <c r="C312" s="108" t="s">
        <v>86</v>
      </c>
      <c r="D312" s="107" t="s">
        <v>1092</v>
      </c>
      <c r="E312" s="107" t="s">
        <v>45</v>
      </c>
      <c r="F312" s="108" t="s">
        <v>1093</v>
      </c>
      <c r="G312" s="107">
        <v>2523.2628</v>
      </c>
      <c r="H312" s="107">
        <v>2.2999999999999998</v>
      </c>
      <c r="I312" s="120">
        <v>2.2999999999999998</v>
      </c>
      <c r="J312" s="107">
        <v>2.68</v>
      </c>
      <c r="K312" s="107">
        <v>16.52</v>
      </c>
      <c r="L312" s="107">
        <v>5803.5</v>
      </c>
      <c r="M312" s="107">
        <v>6762.34</v>
      </c>
    </row>
    <row r="313" spans="1:13" ht="16.5" hidden="1" customHeight="1">
      <c r="A313" s="106" t="s">
        <v>1094</v>
      </c>
      <c r="B313" s="107" t="s">
        <v>1095</v>
      </c>
      <c r="C313" s="108" t="s">
        <v>86</v>
      </c>
      <c r="D313" s="107" t="s">
        <v>1096</v>
      </c>
      <c r="E313" s="107" t="s">
        <v>1097</v>
      </c>
      <c r="F313" s="108" t="s">
        <v>138</v>
      </c>
      <c r="G313" s="107">
        <v>1513.9576999999999</v>
      </c>
      <c r="H313" s="107">
        <v>19.97</v>
      </c>
      <c r="I313" s="120">
        <v>19.97</v>
      </c>
      <c r="J313" s="107">
        <v>23.27</v>
      </c>
      <c r="K313" s="107">
        <v>16.52</v>
      </c>
      <c r="L313" s="107">
        <v>30233.74</v>
      </c>
      <c r="M313" s="107">
        <v>35229.800000000003</v>
      </c>
    </row>
    <row r="314" spans="1:13" ht="16.5" hidden="1" customHeight="1">
      <c r="A314" s="106" t="s">
        <v>1098</v>
      </c>
      <c r="B314" s="107" t="s">
        <v>1099</v>
      </c>
      <c r="C314" s="108" t="s">
        <v>86</v>
      </c>
      <c r="D314" s="107" t="s">
        <v>1100</v>
      </c>
      <c r="E314" s="107" t="s">
        <v>76</v>
      </c>
      <c r="F314" s="108" t="s">
        <v>127</v>
      </c>
      <c r="G314" s="107">
        <v>60.026400000000002</v>
      </c>
      <c r="H314" s="107">
        <v>0.86</v>
      </c>
      <c r="I314" s="120">
        <v>0.86</v>
      </c>
      <c r="J314" s="107">
        <v>1</v>
      </c>
      <c r="K314" s="107">
        <v>16.52</v>
      </c>
      <c r="L314" s="107">
        <v>51.62</v>
      </c>
      <c r="M314" s="107">
        <v>60.03</v>
      </c>
    </row>
    <row r="315" spans="1:13" ht="16.5" hidden="1" customHeight="1">
      <c r="A315" s="111" t="s">
        <v>1101</v>
      </c>
      <c r="B315" s="118" t="s">
        <v>1102</v>
      </c>
      <c r="C315" s="119" t="s">
        <v>86</v>
      </c>
      <c r="D315" s="118" t="s">
        <v>1103</v>
      </c>
      <c r="E315" s="118" t="s">
        <v>45</v>
      </c>
      <c r="F315" s="119" t="s">
        <v>103</v>
      </c>
      <c r="G315" s="118">
        <v>334.90289999999999</v>
      </c>
      <c r="H315" s="118">
        <v>11.47</v>
      </c>
      <c r="I315" s="124">
        <v>11.47</v>
      </c>
      <c r="J315" s="118">
        <v>13.36</v>
      </c>
      <c r="K315" s="118">
        <v>16.52</v>
      </c>
      <c r="L315" s="118">
        <v>3841.34</v>
      </c>
      <c r="M315" s="118">
        <v>4474.3</v>
      </c>
    </row>
    <row r="316" spans="1:13" ht="16.5" hidden="1" customHeight="1">
      <c r="A316" s="111" t="s">
        <v>1104</v>
      </c>
      <c r="B316" s="118" t="s">
        <v>1102</v>
      </c>
      <c r="C316" s="119" t="s">
        <v>86</v>
      </c>
      <c r="D316" s="118" t="s">
        <v>1103</v>
      </c>
      <c r="E316" s="118" t="s">
        <v>45</v>
      </c>
      <c r="F316" s="119" t="s">
        <v>103</v>
      </c>
      <c r="G316" s="118">
        <v>2.41</v>
      </c>
      <c r="H316" s="118">
        <v>11.47</v>
      </c>
      <c r="I316" s="124">
        <v>11.47</v>
      </c>
      <c r="J316" s="118">
        <v>11.47</v>
      </c>
      <c r="K316" s="118">
        <v>0</v>
      </c>
      <c r="L316" s="118">
        <v>27.64</v>
      </c>
      <c r="M316" s="118">
        <v>27.64</v>
      </c>
    </row>
    <row r="317" spans="1:13" ht="16.5" hidden="1" customHeight="1">
      <c r="A317" s="111" t="s">
        <v>1105</v>
      </c>
      <c r="B317" s="118" t="s">
        <v>1102</v>
      </c>
      <c r="C317" s="119" t="s">
        <v>86</v>
      </c>
      <c r="D317" s="118" t="s">
        <v>1103</v>
      </c>
      <c r="E317" s="118" t="s">
        <v>45</v>
      </c>
      <c r="F317" s="119" t="s">
        <v>103</v>
      </c>
      <c r="G317" s="118">
        <v>69.051000000000002</v>
      </c>
      <c r="H317" s="118">
        <v>11.47</v>
      </c>
      <c r="I317" s="124">
        <v>11.47</v>
      </c>
      <c r="J317" s="118">
        <v>13.365</v>
      </c>
      <c r="K317" s="118">
        <v>16.52</v>
      </c>
      <c r="L317" s="118">
        <v>792.01</v>
      </c>
      <c r="M317" s="118">
        <v>922.87</v>
      </c>
    </row>
    <row r="318" spans="1:13" ht="16.5" hidden="1" customHeight="1">
      <c r="A318" s="106" t="s">
        <v>1106</v>
      </c>
      <c r="B318" s="107" t="s">
        <v>1107</v>
      </c>
      <c r="C318" s="108" t="s">
        <v>86</v>
      </c>
      <c r="D318" s="107" t="s">
        <v>1108</v>
      </c>
      <c r="E318" s="107" t="s">
        <v>1109</v>
      </c>
      <c r="F318" s="108" t="s">
        <v>344</v>
      </c>
      <c r="G318" s="107">
        <v>5718.8352000000004</v>
      </c>
      <c r="H318" s="107">
        <v>0.17</v>
      </c>
      <c r="I318" s="120">
        <v>0.17</v>
      </c>
      <c r="J318" s="107">
        <v>0.2</v>
      </c>
      <c r="K318" s="107">
        <v>16.52</v>
      </c>
      <c r="L318" s="107">
        <v>972.2</v>
      </c>
      <c r="M318" s="107">
        <v>1143.77</v>
      </c>
    </row>
    <row r="319" spans="1:13" ht="16.5" hidden="1" customHeight="1">
      <c r="A319" s="111" t="s">
        <v>1110</v>
      </c>
      <c r="B319" s="125" t="s">
        <v>368</v>
      </c>
      <c r="C319" s="126" t="s">
        <v>86</v>
      </c>
      <c r="D319" s="125" t="s">
        <v>369</v>
      </c>
      <c r="E319" s="125" t="s">
        <v>45</v>
      </c>
      <c r="F319" s="126" t="s">
        <v>43</v>
      </c>
      <c r="G319" s="125">
        <v>4474.7843999999996</v>
      </c>
      <c r="H319" s="125">
        <v>4.58</v>
      </c>
      <c r="I319" s="155">
        <v>3.8</v>
      </c>
      <c r="J319" s="125">
        <v>3.911</v>
      </c>
      <c r="K319" s="125">
        <v>2.92</v>
      </c>
      <c r="L319" s="125">
        <v>17004.18</v>
      </c>
      <c r="M319" s="125">
        <v>17500.88</v>
      </c>
    </row>
    <row r="320" spans="1:13" ht="16.5" hidden="1" customHeight="1">
      <c r="A320" s="111" t="s">
        <v>1111</v>
      </c>
      <c r="B320" s="125" t="s">
        <v>368</v>
      </c>
      <c r="C320" s="126" t="s">
        <v>86</v>
      </c>
      <c r="D320" s="125" t="s">
        <v>369</v>
      </c>
      <c r="E320" s="125" t="s">
        <v>45</v>
      </c>
      <c r="F320" s="126" t="s">
        <v>43</v>
      </c>
      <c r="G320" s="125">
        <v>6.3935000000000004</v>
      </c>
      <c r="H320" s="125">
        <v>4.58</v>
      </c>
      <c r="I320" s="155">
        <v>3.8</v>
      </c>
      <c r="J320" s="125">
        <v>3.8</v>
      </c>
      <c r="K320" s="125">
        <v>0</v>
      </c>
      <c r="L320" s="125">
        <v>24.3</v>
      </c>
      <c r="M320" s="125">
        <v>24.3</v>
      </c>
    </row>
    <row r="321" spans="1:13" ht="16.5" hidden="1" customHeight="1">
      <c r="A321" s="111" t="s">
        <v>1112</v>
      </c>
      <c r="B321" s="125" t="s">
        <v>368</v>
      </c>
      <c r="C321" s="126" t="s">
        <v>86</v>
      </c>
      <c r="D321" s="125" t="s">
        <v>369</v>
      </c>
      <c r="E321" s="125" t="s">
        <v>45</v>
      </c>
      <c r="F321" s="126" t="s">
        <v>43</v>
      </c>
      <c r="G321" s="125">
        <v>4.8672000000000004</v>
      </c>
      <c r="H321" s="125">
        <v>4.58</v>
      </c>
      <c r="I321" s="155">
        <v>3.8</v>
      </c>
      <c r="J321" s="125">
        <v>3.9140000000000001</v>
      </c>
      <c r="K321" s="125">
        <v>3</v>
      </c>
      <c r="L321" s="125">
        <v>18.5</v>
      </c>
      <c r="M321" s="125">
        <v>19.05</v>
      </c>
    </row>
    <row r="322" spans="1:13" ht="16.5" hidden="1" customHeight="1">
      <c r="A322" s="106" t="s">
        <v>1113</v>
      </c>
      <c r="B322" s="107" t="s">
        <v>1114</v>
      </c>
      <c r="C322" s="108" t="s">
        <v>86</v>
      </c>
      <c r="D322" s="107" t="s">
        <v>1115</v>
      </c>
      <c r="E322" s="107" t="s">
        <v>1116</v>
      </c>
      <c r="F322" s="108" t="s">
        <v>1117</v>
      </c>
      <c r="G322" s="107">
        <v>4.8349000000000002</v>
      </c>
      <c r="H322" s="107">
        <v>5.74</v>
      </c>
      <c r="I322" s="120">
        <v>5.74</v>
      </c>
      <c r="J322" s="107">
        <v>6.69</v>
      </c>
      <c r="K322" s="107">
        <v>16.52</v>
      </c>
      <c r="L322" s="107">
        <v>27.75</v>
      </c>
      <c r="M322" s="107">
        <v>32.35</v>
      </c>
    </row>
    <row r="323" spans="1:13" ht="16.5" hidden="1" customHeight="1">
      <c r="A323" s="106" t="s">
        <v>1118</v>
      </c>
      <c r="B323" s="107" t="s">
        <v>1119</v>
      </c>
      <c r="C323" s="108" t="s">
        <v>86</v>
      </c>
      <c r="D323" s="107" t="s">
        <v>1120</v>
      </c>
      <c r="E323" s="107" t="s">
        <v>45</v>
      </c>
      <c r="F323" s="108" t="s">
        <v>142</v>
      </c>
      <c r="G323" s="107">
        <v>3.0482</v>
      </c>
      <c r="H323" s="107">
        <v>7.05</v>
      </c>
      <c r="I323" s="120">
        <v>7.05</v>
      </c>
      <c r="J323" s="107">
        <v>8.2100000000000009</v>
      </c>
      <c r="K323" s="107">
        <v>16.52</v>
      </c>
      <c r="L323" s="107">
        <v>21.49</v>
      </c>
      <c r="M323" s="107">
        <v>25.03</v>
      </c>
    </row>
    <row r="324" spans="1:13" ht="16.5" hidden="1" customHeight="1">
      <c r="A324" s="106" t="s">
        <v>1121</v>
      </c>
      <c r="B324" s="107" t="s">
        <v>1122</v>
      </c>
      <c r="C324" s="108" t="s">
        <v>86</v>
      </c>
      <c r="D324" s="107" t="s">
        <v>1123</v>
      </c>
      <c r="E324" s="107" t="s">
        <v>1124</v>
      </c>
      <c r="F324" s="108" t="s">
        <v>344</v>
      </c>
      <c r="G324" s="107">
        <v>148.4144</v>
      </c>
      <c r="H324" s="107">
        <v>13.08</v>
      </c>
      <c r="I324" s="120">
        <v>13.08</v>
      </c>
      <c r="J324" s="107">
        <v>15.24</v>
      </c>
      <c r="K324" s="107">
        <v>16.52</v>
      </c>
      <c r="L324" s="107">
        <v>1941.26</v>
      </c>
      <c r="M324" s="107">
        <v>2261.84</v>
      </c>
    </row>
    <row r="325" spans="1:13" ht="16.5" hidden="1" customHeight="1">
      <c r="A325" s="106" t="s">
        <v>1125</v>
      </c>
      <c r="B325" s="109" t="s">
        <v>1126</v>
      </c>
      <c r="C325" s="110" t="s">
        <v>86</v>
      </c>
      <c r="D325" s="109" t="s">
        <v>1127</v>
      </c>
      <c r="E325" s="109" t="s">
        <v>45</v>
      </c>
      <c r="F325" s="110" t="s">
        <v>138</v>
      </c>
      <c r="G325" s="109">
        <v>6.883</v>
      </c>
      <c r="H325" s="109">
        <v>5.62</v>
      </c>
      <c r="I325" s="121">
        <v>5.92</v>
      </c>
      <c r="J325" s="109">
        <v>6.8979999999999997</v>
      </c>
      <c r="K325" s="109">
        <v>16.52</v>
      </c>
      <c r="L325" s="109">
        <v>40.75</v>
      </c>
      <c r="M325" s="109">
        <v>47.48</v>
      </c>
    </row>
    <row r="326" spans="1:13" ht="16.5" hidden="1" customHeight="1">
      <c r="A326" s="106" t="s">
        <v>1128</v>
      </c>
      <c r="B326" s="109" t="s">
        <v>1129</v>
      </c>
      <c r="C326" s="110" t="s">
        <v>86</v>
      </c>
      <c r="D326" s="109" t="s">
        <v>1130</v>
      </c>
      <c r="E326" s="109" t="s">
        <v>45</v>
      </c>
      <c r="F326" s="110" t="s">
        <v>138</v>
      </c>
      <c r="G326" s="109">
        <v>22.734200000000001</v>
      </c>
      <c r="H326" s="109">
        <v>5.24</v>
      </c>
      <c r="I326" s="121">
        <v>5.92</v>
      </c>
      <c r="J326" s="109">
        <v>6.8979999999999997</v>
      </c>
      <c r="K326" s="109">
        <v>16.52</v>
      </c>
      <c r="L326" s="109">
        <v>134.59</v>
      </c>
      <c r="M326" s="109">
        <v>156.82</v>
      </c>
    </row>
    <row r="327" spans="1:13" ht="16.5" hidden="1" customHeight="1">
      <c r="A327" s="106" t="s">
        <v>1131</v>
      </c>
      <c r="B327" s="162" t="s">
        <v>372</v>
      </c>
      <c r="C327" s="163" t="s">
        <v>355</v>
      </c>
      <c r="D327" s="162" t="s">
        <v>373</v>
      </c>
      <c r="E327" s="162" t="s">
        <v>374</v>
      </c>
      <c r="F327" s="163" t="s">
        <v>142</v>
      </c>
      <c r="G327" s="162">
        <v>2</v>
      </c>
      <c r="H327" s="162">
        <v>8200</v>
      </c>
      <c r="I327" s="123">
        <v>8200</v>
      </c>
      <c r="J327" s="162">
        <v>9554.64</v>
      </c>
      <c r="K327" s="162">
        <v>16.52</v>
      </c>
      <c r="L327" s="162">
        <v>16400</v>
      </c>
      <c r="M327" s="162">
        <v>19109.28</v>
      </c>
    </row>
    <row r="328" spans="1:13" ht="16.5" hidden="1" customHeight="1">
      <c r="A328" s="106" t="s">
        <v>1132</v>
      </c>
      <c r="B328" s="162" t="s">
        <v>376</v>
      </c>
      <c r="C328" s="163" t="s">
        <v>355</v>
      </c>
      <c r="D328" s="162" t="s">
        <v>377</v>
      </c>
      <c r="E328" s="162" t="s">
        <v>378</v>
      </c>
      <c r="F328" s="163" t="s">
        <v>9</v>
      </c>
      <c r="G328" s="162">
        <v>4.2999999999999997E-2</v>
      </c>
      <c r="H328" s="162">
        <v>5600</v>
      </c>
      <c r="I328" s="123">
        <v>5600</v>
      </c>
      <c r="J328" s="162">
        <v>6525.12</v>
      </c>
      <c r="K328" s="162">
        <v>16.52</v>
      </c>
      <c r="L328" s="162">
        <v>240.8</v>
      </c>
      <c r="M328" s="162">
        <v>280.58</v>
      </c>
    </row>
    <row r="329" spans="1:13" ht="16.5" hidden="1" customHeight="1">
      <c r="A329" s="111" t="s">
        <v>1133</v>
      </c>
      <c r="B329" s="142" t="s">
        <v>380</v>
      </c>
      <c r="C329" s="143" t="s">
        <v>381</v>
      </c>
      <c r="D329" s="142" t="s">
        <v>382</v>
      </c>
      <c r="E329" s="142" t="s">
        <v>383</v>
      </c>
      <c r="F329" s="143" t="s">
        <v>43</v>
      </c>
      <c r="G329" s="142">
        <v>39.821100000000001</v>
      </c>
      <c r="H329" s="142">
        <v>259.55</v>
      </c>
      <c r="I329" s="121">
        <v>614.32000000000005</v>
      </c>
      <c r="J329" s="142">
        <v>614.36</v>
      </c>
      <c r="K329" s="142" t="s">
        <v>45</v>
      </c>
      <c r="L329" s="142">
        <v>24462.9</v>
      </c>
      <c r="M329" s="142">
        <v>24464.49</v>
      </c>
    </row>
    <row r="330" spans="1:13" ht="16.5" hidden="1" customHeight="1">
      <c r="A330" s="111" t="s">
        <v>1134</v>
      </c>
      <c r="B330" s="142" t="s">
        <v>380</v>
      </c>
      <c r="C330" s="143" t="s">
        <v>381</v>
      </c>
      <c r="D330" s="142" t="s">
        <v>382</v>
      </c>
      <c r="E330" s="142" t="s">
        <v>383</v>
      </c>
      <c r="F330" s="143" t="s">
        <v>43</v>
      </c>
      <c r="G330" s="142">
        <v>26.733599999999999</v>
      </c>
      <c r="H330" s="142">
        <v>259.55</v>
      </c>
      <c r="I330" s="121">
        <v>643.29</v>
      </c>
      <c r="J330" s="142">
        <v>643.32000000000005</v>
      </c>
      <c r="K330" s="142" t="s">
        <v>45</v>
      </c>
      <c r="L330" s="142">
        <v>17197.46</v>
      </c>
      <c r="M330" s="142">
        <v>17198.259999999998</v>
      </c>
    </row>
    <row r="331" spans="1:13" ht="16.5" hidden="1" customHeight="1">
      <c r="A331" s="106" t="s">
        <v>1135</v>
      </c>
      <c r="B331" s="162" t="s">
        <v>385</v>
      </c>
      <c r="C331" s="163" t="s">
        <v>355</v>
      </c>
      <c r="D331" s="162" t="s">
        <v>386</v>
      </c>
      <c r="E331" s="162" t="s">
        <v>387</v>
      </c>
      <c r="F331" s="163" t="s">
        <v>43</v>
      </c>
      <c r="G331" s="162">
        <v>2.2797000000000001</v>
      </c>
      <c r="H331" s="162">
        <v>665.11</v>
      </c>
      <c r="I331" s="123">
        <v>665.11</v>
      </c>
      <c r="J331" s="162">
        <v>774.98599999999999</v>
      </c>
      <c r="K331" s="162">
        <v>16.52</v>
      </c>
      <c r="L331" s="162">
        <v>1516.25</v>
      </c>
      <c r="M331" s="162">
        <v>1766.74</v>
      </c>
    </row>
    <row r="332" spans="1:13" ht="16.5" hidden="1" customHeight="1">
      <c r="A332" s="111" t="s">
        <v>1136</v>
      </c>
      <c r="B332" s="164" t="s">
        <v>389</v>
      </c>
      <c r="C332" s="165" t="s">
        <v>355</v>
      </c>
      <c r="D332" s="164" t="s">
        <v>386</v>
      </c>
      <c r="E332" s="164" t="s">
        <v>390</v>
      </c>
      <c r="F332" s="165" t="s">
        <v>43</v>
      </c>
      <c r="G332" s="164">
        <v>27.260999999999999</v>
      </c>
      <c r="H332" s="164">
        <v>0</v>
      </c>
      <c r="I332" s="144">
        <v>0</v>
      </c>
      <c r="J332" s="164">
        <v>0</v>
      </c>
      <c r="K332" s="164">
        <v>16.52</v>
      </c>
      <c r="L332" s="164">
        <v>0</v>
      </c>
      <c r="M332" s="164">
        <v>0</v>
      </c>
    </row>
    <row r="333" spans="1:13" ht="16.5" hidden="1" customHeight="1">
      <c r="A333" s="111" t="s">
        <v>1137</v>
      </c>
      <c r="B333" s="164" t="s">
        <v>389</v>
      </c>
      <c r="C333" s="165" t="s">
        <v>355</v>
      </c>
      <c r="D333" s="164" t="s">
        <v>386</v>
      </c>
      <c r="E333" s="164" t="s">
        <v>390</v>
      </c>
      <c r="F333" s="165" t="s">
        <v>43</v>
      </c>
      <c r="G333" s="164">
        <v>24.780200000000001</v>
      </c>
      <c r="H333" s="164">
        <v>665.11</v>
      </c>
      <c r="I333" s="144">
        <v>665.11</v>
      </c>
      <c r="J333" s="164">
        <v>774.98599999999999</v>
      </c>
      <c r="K333" s="164">
        <v>16.52</v>
      </c>
      <c r="L333" s="164">
        <v>16481.560000000001</v>
      </c>
      <c r="M333" s="164">
        <v>19204.310000000001</v>
      </c>
    </row>
    <row r="334" spans="1:13" ht="16.5" hidden="1" customHeight="1">
      <c r="A334" s="106" t="s">
        <v>1138</v>
      </c>
      <c r="B334" s="162" t="s">
        <v>389</v>
      </c>
      <c r="C334" s="163" t="s">
        <v>355</v>
      </c>
      <c r="D334" s="162" t="s">
        <v>425</v>
      </c>
      <c r="E334" s="162" t="s">
        <v>390</v>
      </c>
      <c r="F334" s="163" t="s">
        <v>43</v>
      </c>
      <c r="G334" s="162">
        <v>13.3009</v>
      </c>
      <c r="H334" s="162">
        <v>665.11</v>
      </c>
      <c r="I334" s="123">
        <v>665.11</v>
      </c>
      <c r="J334" s="162">
        <v>774.98599999999999</v>
      </c>
      <c r="K334" s="162">
        <v>16.52</v>
      </c>
      <c r="L334" s="162">
        <v>8846.56</v>
      </c>
      <c r="M334" s="162">
        <v>10308.01</v>
      </c>
    </row>
    <row r="335" spans="1:13" ht="16.5" hidden="1" customHeight="1">
      <c r="A335" s="106" t="s">
        <v>1139</v>
      </c>
      <c r="B335" s="162" t="s">
        <v>389</v>
      </c>
      <c r="C335" s="163" t="s">
        <v>355</v>
      </c>
      <c r="D335" s="162" t="s">
        <v>393</v>
      </c>
      <c r="E335" s="162" t="s">
        <v>390</v>
      </c>
      <c r="F335" s="163" t="s">
        <v>43</v>
      </c>
      <c r="G335" s="162">
        <v>386.93200000000002</v>
      </c>
      <c r="H335" s="162">
        <v>665.11</v>
      </c>
      <c r="I335" s="123">
        <v>665.11</v>
      </c>
      <c r="J335" s="162">
        <v>774.98599999999999</v>
      </c>
      <c r="K335" s="162">
        <v>16.52</v>
      </c>
      <c r="L335" s="162">
        <v>257352.34</v>
      </c>
      <c r="M335" s="162">
        <v>299866.88</v>
      </c>
    </row>
    <row r="336" spans="1:13" ht="16.5" hidden="1" customHeight="1">
      <c r="A336" s="106" t="s">
        <v>1140</v>
      </c>
      <c r="B336" s="162" t="s">
        <v>395</v>
      </c>
      <c r="C336" s="163" t="s">
        <v>355</v>
      </c>
      <c r="D336" s="162" t="s">
        <v>386</v>
      </c>
      <c r="E336" s="162" t="s">
        <v>396</v>
      </c>
      <c r="F336" s="163" t="s">
        <v>43</v>
      </c>
      <c r="G336" s="162">
        <v>20.2301</v>
      </c>
      <c r="H336" s="162">
        <v>665.11</v>
      </c>
      <c r="I336" s="123">
        <v>665.11</v>
      </c>
      <c r="J336" s="162">
        <v>774.98599999999999</v>
      </c>
      <c r="K336" s="162">
        <v>16.52</v>
      </c>
      <c r="L336" s="162">
        <v>13455.24</v>
      </c>
      <c r="M336" s="162">
        <v>15678.04</v>
      </c>
    </row>
    <row r="337" spans="1:13" ht="16.5" hidden="1" customHeight="1">
      <c r="A337" s="106" t="s">
        <v>1141</v>
      </c>
      <c r="B337" s="162" t="s">
        <v>395</v>
      </c>
      <c r="C337" s="163" t="s">
        <v>355</v>
      </c>
      <c r="D337" s="162" t="s">
        <v>425</v>
      </c>
      <c r="E337" s="162" t="s">
        <v>396</v>
      </c>
      <c r="F337" s="163" t="s">
        <v>43</v>
      </c>
      <c r="G337" s="162">
        <v>48.749499999999998</v>
      </c>
      <c r="H337" s="162">
        <v>665.11</v>
      </c>
      <c r="I337" s="123">
        <v>665.11</v>
      </c>
      <c r="J337" s="162">
        <v>774.98599999999999</v>
      </c>
      <c r="K337" s="162">
        <v>16.52</v>
      </c>
      <c r="L337" s="162">
        <v>32423.78</v>
      </c>
      <c r="M337" s="162">
        <v>37780.18</v>
      </c>
    </row>
    <row r="338" spans="1:13" ht="16.5" hidden="1" customHeight="1">
      <c r="A338" s="106" t="s">
        <v>1142</v>
      </c>
      <c r="B338" s="162" t="s">
        <v>395</v>
      </c>
      <c r="C338" s="163" t="s">
        <v>355</v>
      </c>
      <c r="D338" s="162" t="s">
        <v>425</v>
      </c>
      <c r="E338" s="162" t="s">
        <v>1143</v>
      </c>
      <c r="F338" s="163" t="s">
        <v>43</v>
      </c>
      <c r="G338" s="162">
        <v>16.119499999999999</v>
      </c>
      <c r="H338" s="162">
        <v>665.11</v>
      </c>
      <c r="I338" s="123">
        <v>665.11</v>
      </c>
      <c r="J338" s="162">
        <v>774.98599999999999</v>
      </c>
      <c r="K338" s="162">
        <v>16.52</v>
      </c>
      <c r="L338" s="162">
        <v>10721.24</v>
      </c>
      <c r="M338" s="162">
        <v>12492.39</v>
      </c>
    </row>
    <row r="339" spans="1:13" ht="16.5" hidden="1" customHeight="1">
      <c r="A339" s="106" t="s">
        <v>1144</v>
      </c>
      <c r="B339" s="162" t="s">
        <v>395</v>
      </c>
      <c r="C339" s="163" t="s">
        <v>355</v>
      </c>
      <c r="D339" s="162" t="s">
        <v>398</v>
      </c>
      <c r="E339" s="162" t="s">
        <v>396</v>
      </c>
      <c r="F339" s="163" t="s">
        <v>43</v>
      </c>
      <c r="G339" s="162">
        <v>13.687900000000001</v>
      </c>
      <c r="H339" s="162">
        <v>665.11</v>
      </c>
      <c r="I339" s="123">
        <v>665.11</v>
      </c>
      <c r="J339" s="162">
        <v>774.98599999999999</v>
      </c>
      <c r="K339" s="162">
        <v>16.52</v>
      </c>
      <c r="L339" s="162">
        <v>9103.9599999999991</v>
      </c>
      <c r="M339" s="162">
        <v>10607.93</v>
      </c>
    </row>
    <row r="340" spans="1:13" ht="16.5" hidden="1" customHeight="1">
      <c r="A340" s="106" t="s">
        <v>1145</v>
      </c>
      <c r="B340" s="162" t="s">
        <v>400</v>
      </c>
      <c r="C340" s="163" t="s">
        <v>355</v>
      </c>
      <c r="D340" s="162" t="s">
        <v>386</v>
      </c>
      <c r="E340" s="162" t="s">
        <v>401</v>
      </c>
      <c r="F340" s="163" t="s">
        <v>43</v>
      </c>
      <c r="G340" s="162">
        <v>6.3940999999999999</v>
      </c>
      <c r="H340" s="162">
        <v>660.41</v>
      </c>
      <c r="I340" s="123">
        <v>660.41</v>
      </c>
      <c r="J340" s="162">
        <v>769.51</v>
      </c>
      <c r="K340" s="162">
        <v>16.52</v>
      </c>
      <c r="L340" s="162">
        <v>4222.7299999999996</v>
      </c>
      <c r="M340" s="162">
        <v>4920.32</v>
      </c>
    </row>
    <row r="341" spans="1:13" ht="16.5" hidden="1" customHeight="1">
      <c r="A341" s="106" t="s">
        <v>1146</v>
      </c>
      <c r="B341" s="162" t="s">
        <v>400</v>
      </c>
      <c r="C341" s="163" t="s">
        <v>355</v>
      </c>
      <c r="D341" s="162" t="s">
        <v>1147</v>
      </c>
      <c r="E341" s="162" t="s">
        <v>390</v>
      </c>
      <c r="F341" s="163" t="s">
        <v>43</v>
      </c>
      <c r="G341" s="162">
        <v>344.73779999999999</v>
      </c>
      <c r="H341" s="162">
        <v>665.11</v>
      </c>
      <c r="I341" s="123">
        <v>665.11</v>
      </c>
      <c r="J341" s="162">
        <v>774.98599999999999</v>
      </c>
      <c r="K341" s="162">
        <v>16.52</v>
      </c>
      <c r="L341" s="162">
        <v>229288.56</v>
      </c>
      <c r="M341" s="162">
        <v>267166.96999999997</v>
      </c>
    </row>
    <row r="342" spans="1:13" ht="16.5" hidden="1" customHeight="1">
      <c r="A342" s="106" t="s">
        <v>1148</v>
      </c>
      <c r="B342" s="162" t="s">
        <v>400</v>
      </c>
      <c r="C342" s="163" t="s">
        <v>355</v>
      </c>
      <c r="D342" s="162" t="s">
        <v>1147</v>
      </c>
      <c r="E342" s="162" t="s">
        <v>1149</v>
      </c>
      <c r="F342" s="163" t="s">
        <v>43</v>
      </c>
      <c r="G342" s="162">
        <v>28.666</v>
      </c>
      <c r="H342" s="162">
        <v>649.77</v>
      </c>
      <c r="I342" s="123">
        <v>649.77</v>
      </c>
      <c r="J342" s="162">
        <v>757.11199999999997</v>
      </c>
      <c r="K342" s="162">
        <v>16.52</v>
      </c>
      <c r="L342" s="162">
        <v>18626.310000000001</v>
      </c>
      <c r="M342" s="162">
        <v>21703.37</v>
      </c>
    </row>
    <row r="343" spans="1:13" ht="16.5" hidden="1" customHeight="1">
      <c r="A343" s="106" t="s">
        <v>1150</v>
      </c>
      <c r="B343" s="162" t="s">
        <v>400</v>
      </c>
      <c r="C343" s="163" t="s">
        <v>355</v>
      </c>
      <c r="D343" s="162" t="s">
        <v>398</v>
      </c>
      <c r="E343" s="162" t="s">
        <v>401</v>
      </c>
      <c r="F343" s="163" t="s">
        <v>43</v>
      </c>
      <c r="G343" s="162">
        <v>150.1361</v>
      </c>
      <c r="H343" s="162">
        <v>665.11</v>
      </c>
      <c r="I343" s="123">
        <v>665.11</v>
      </c>
      <c r="J343" s="162">
        <v>774.98599999999999</v>
      </c>
      <c r="K343" s="162">
        <v>16.52</v>
      </c>
      <c r="L343" s="162">
        <v>99857.02</v>
      </c>
      <c r="M343" s="162">
        <v>116353.38</v>
      </c>
    </row>
    <row r="344" spans="1:13" ht="16.5" hidden="1" customHeight="1">
      <c r="A344" s="106" t="s">
        <v>1151</v>
      </c>
      <c r="B344" s="162" t="s">
        <v>400</v>
      </c>
      <c r="C344" s="163" t="s">
        <v>355</v>
      </c>
      <c r="D344" s="162" t="s">
        <v>398</v>
      </c>
      <c r="E344" s="162" t="s">
        <v>396</v>
      </c>
      <c r="F344" s="163" t="s">
        <v>43</v>
      </c>
      <c r="G344" s="162">
        <v>71.577299999999994</v>
      </c>
      <c r="H344" s="162">
        <v>665.11</v>
      </c>
      <c r="I344" s="123">
        <v>665.11</v>
      </c>
      <c r="J344" s="162">
        <v>774.98599999999999</v>
      </c>
      <c r="K344" s="162">
        <v>16.52</v>
      </c>
      <c r="L344" s="162">
        <v>47606.78</v>
      </c>
      <c r="M344" s="162">
        <v>55471.41</v>
      </c>
    </row>
    <row r="345" spans="1:13" ht="16.5" hidden="1" customHeight="1">
      <c r="A345" s="111" t="s">
        <v>1152</v>
      </c>
      <c r="B345" s="164" t="s">
        <v>405</v>
      </c>
      <c r="C345" s="165" t="s">
        <v>355</v>
      </c>
      <c r="D345" s="164" t="s">
        <v>386</v>
      </c>
      <c r="E345" s="164" t="s">
        <v>406</v>
      </c>
      <c r="F345" s="165" t="s">
        <v>43</v>
      </c>
      <c r="G345" s="164">
        <v>7.7220000000000004</v>
      </c>
      <c r="H345" s="164">
        <v>0</v>
      </c>
      <c r="I345" s="144">
        <v>0</v>
      </c>
      <c r="J345" s="164">
        <v>0</v>
      </c>
      <c r="K345" s="164">
        <v>16.52</v>
      </c>
      <c r="L345" s="164">
        <v>0</v>
      </c>
      <c r="M345" s="164">
        <v>0</v>
      </c>
    </row>
    <row r="346" spans="1:13" ht="16.5" hidden="1" customHeight="1">
      <c r="A346" s="111" t="s">
        <v>1153</v>
      </c>
      <c r="B346" s="164" t="s">
        <v>405</v>
      </c>
      <c r="C346" s="165" t="s">
        <v>355</v>
      </c>
      <c r="D346" s="164" t="s">
        <v>386</v>
      </c>
      <c r="E346" s="164" t="s">
        <v>406</v>
      </c>
      <c r="F346" s="165" t="s">
        <v>43</v>
      </c>
      <c r="G346" s="164">
        <v>0.52800000000000002</v>
      </c>
      <c r="H346" s="164">
        <v>614.62</v>
      </c>
      <c r="I346" s="144">
        <v>614.62</v>
      </c>
      <c r="J346" s="164">
        <v>716.15499999999997</v>
      </c>
      <c r="K346" s="164">
        <v>16.52</v>
      </c>
      <c r="L346" s="164">
        <v>324.52</v>
      </c>
      <c r="M346" s="164">
        <v>378.13</v>
      </c>
    </row>
    <row r="347" spans="1:13" ht="16.5" hidden="1" customHeight="1">
      <c r="A347" s="111" t="s">
        <v>1154</v>
      </c>
      <c r="B347" s="164" t="s">
        <v>405</v>
      </c>
      <c r="C347" s="165" t="s">
        <v>355</v>
      </c>
      <c r="D347" s="164" t="s">
        <v>386</v>
      </c>
      <c r="E347" s="164" t="s">
        <v>406</v>
      </c>
      <c r="F347" s="165" t="s">
        <v>43</v>
      </c>
      <c r="G347" s="164">
        <v>9.9000000000000005E-2</v>
      </c>
      <c r="H347" s="164">
        <v>614.62</v>
      </c>
      <c r="I347" s="144">
        <v>614.62</v>
      </c>
      <c r="J347" s="164">
        <v>614.62</v>
      </c>
      <c r="K347" s="164">
        <v>0</v>
      </c>
      <c r="L347" s="164">
        <v>60.85</v>
      </c>
      <c r="M347" s="164">
        <v>60.85</v>
      </c>
    </row>
    <row r="348" spans="1:13" ht="16.5" hidden="1" customHeight="1">
      <c r="A348" s="106" t="s">
        <v>1155</v>
      </c>
      <c r="B348" s="162" t="s">
        <v>409</v>
      </c>
      <c r="C348" s="163" t="s">
        <v>355</v>
      </c>
      <c r="D348" s="162" t="s">
        <v>386</v>
      </c>
      <c r="E348" s="162" t="s">
        <v>410</v>
      </c>
      <c r="F348" s="163" t="s">
        <v>43</v>
      </c>
      <c r="G348" s="162">
        <v>34.991</v>
      </c>
      <c r="H348" s="162">
        <v>624.54</v>
      </c>
      <c r="I348" s="123">
        <v>624.54</v>
      </c>
      <c r="J348" s="162">
        <v>727.71400000000006</v>
      </c>
      <c r="K348" s="162">
        <v>16.52</v>
      </c>
      <c r="L348" s="162">
        <v>21853.279999999999</v>
      </c>
      <c r="M348" s="162">
        <v>25463.439999999999</v>
      </c>
    </row>
    <row r="349" spans="1:13" ht="16.5" hidden="1" customHeight="1">
      <c r="A349" s="106" t="s">
        <v>1156</v>
      </c>
      <c r="B349" s="162" t="s">
        <v>1157</v>
      </c>
      <c r="C349" s="163" t="s">
        <v>355</v>
      </c>
      <c r="D349" s="162" t="s">
        <v>1158</v>
      </c>
      <c r="E349" s="162" t="s">
        <v>390</v>
      </c>
      <c r="F349" s="163" t="s">
        <v>43</v>
      </c>
      <c r="G349" s="162">
        <v>-1.7242999999999999</v>
      </c>
      <c r="H349" s="162">
        <v>677.18</v>
      </c>
      <c r="I349" s="123">
        <v>677.18</v>
      </c>
      <c r="J349" s="162">
        <v>789.05</v>
      </c>
      <c r="K349" s="162">
        <v>16.52</v>
      </c>
      <c r="L349" s="162">
        <v>-1167.6600000000001</v>
      </c>
      <c r="M349" s="162">
        <v>-1360.56</v>
      </c>
    </row>
    <row r="350" spans="1:13" ht="16.5" hidden="1" customHeight="1">
      <c r="A350" s="106" t="s">
        <v>1159</v>
      </c>
      <c r="B350" s="162" t="s">
        <v>1157</v>
      </c>
      <c r="C350" s="163" t="s">
        <v>355</v>
      </c>
      <c r="D350" s="162" t="s">
        <v>425</v>
      </c>
      <c r="E350" s="162" t="s">
        <v>390</v>
      </c>
      <c r="F350" s="163" t="s">
        <v>43</v>
      </c>
      <c r="G350" s="162">
        <v>3.5175000000000001</v>
      </c>
      <c r="H350" s="162">
        <v>665.11</v>
      </c>
      <c r="I350" s="123">
        <v>665.11</v>
      </c>
      <c r="J350" s="162">
        <v>774.98599999999999</v>
      </c>
      <c r="K350" s="162">
        <v>16.52</v>
      </c>
      <c r="L350" s="162">
        <v>2339.52</v>
      </c>
      <c r="M350" s="162">
        <v>2726.01</v>
      </c>
    </row>
    <row r="351" spans="1:13" ht="16.5" hidden="1" customHeight="1">
      <c r="A351" s="111" t="s">
        <v>1160</v>
      </c>
      <c r="B351" s="118" t="s">
        <v>412</v>
      </c>
      <c r="C351" s="119" t="s">
        <v>86</v>
      </c>
      <c r="D351" s="118" t="s">
        <v>413</v>
      </c>
      <c r="E351" s="118" t="s">
        <v>98</v>
      </c>
      <c r="F351" s="119" t="s">
        <v>43</v>
      </c>
      <c r="G351" s="118">
        <v>605.88030000000003</v>
      </c>
      <c r="H351" s="118">
        <v>65.959999999999994</v>
      </c>
      <c r="I351" s="124">
        <v>65.959999999999994</v>
      </c>
      <c r="J351" s="118">
        <v>76.86</v>
      </c>
      <c r="K351" s="118">
        <v>16.52</v>
      </c>
      <c r="L351" s="118">
        <v>39963.86</v>
      </c>
      <c r="M351" s="118">
        <v>46567.96</v>
      </c>
    </row>
    <row r="352" spans="1:13" ht="16.5" hidden="1" customHeight="1">
      <c r="A352" s="111" t="s">
        <v>1161</v>
      </c>
      <c r="B352" s="118" t="s">
        <v>412</v>
      </c>
      <c r="C352" s="119" t="s">
        <v>86</v>
      </c>
      <c r="D352" s="118" t="s">
        <v>413</v>
      </c>
      <c r="E352" s="118" t="s">
        <v>98</v>
      </c>
      <c r="F352" s="119" t="s">
        <v>43</v>
      </c>
      <c r="G352" s="118">
        <v>1.4208000000000001</v>
      </c>
      <c r="H352" s="118">
        <v>65.959999999999994</v>
      </c>
      <c r="I352" s="124">
        <v>65.959999999999994</v>
      </c>
      <c r="J352" s="118">
        <v>65.959999999999994</v>
      </c>
      <c r="K352" s="118">
        <v>0</v>
      </c>
      <c r="L352" s="118">
        <v>93.72</v>
      </c>
      <c r="M352" s="118">
        <v>93.72</v>
      </c>
    </row>
    <row r="353" spans="1:13" ht="16.5" hidden="1" customHeight="1">
      <c r="A353" s="111" t="s">
        <v>1162</v>
      </c>
      <c r="B353" s="118" t="s">
        <v>412</v>
      </c>
      <c r="C353" s="119" t="s">
        <v>86</v>
      </c>
      <c r="D353" s="118" t="s">
        <v>413</v>
      </c>
      <c r="E353" s="118" t="s">
        <v>98</v>
      </c>
      <c r="F353" s="119" t="s">
        <v>43</v>
      </c>
      <c r="G353" s="118">
        <v>161.43629999999999</v>
      </c>
      <c r="H353" s="118">
        <v>65.959999999999994</v>
      </c>
      <c r="I353" s="124">
        <v>65.959999999999994</v>
      </c>
      <c r="J353" s="118">
        <v>76.856999999999999</v>
      </c>
      <c r="K353" s="118">
        <v>16.52</v>
      </c>
      <c r="L353" s="118">
        <v>10648.34</v>
      </c>
      <c r="M353" s="118">
        <v>12407.51</v>
      </c>
    </row>
    <row r="354" spans="1:13" ht="16.5" hidden="1" customHeight="1">
      <c r="A354" s="106" t="s">
        <v>1163</v>
      </c>
      <c r="B354" s="162" t="s">
        <v>416</v>
      </c>
      <c r="C354" s="163" t="s">
        <v>355</v>
      </c>
      <c r="D354" s="162" t="s">
        <v>417</v>
      </c>
      <c r="E354" s="162" t="s">
        <v>406</v>
      </c>
      <c r="F354" s="163" t="s">
        <v>43</v>
      </c>
      <c r="G354" s="162">
        <v>0.7228</v>
      </c>
      <c r="H354" s="162">
        <v>614.62</v>
      </c>
      <c r="I354" s="123">
        <v>614.62</v>
      </c>
      <c r="J354" s="162">
        <v>716.15499999999997</v>
      </c>
      <c r="K354" s="162">
        <v>16.52</v>
      </c>
      <c r="L354" s="162">
        <v>444.25</v>
      </c>
      <c r="M354" s="162">
        <v>517.64</v>
      </c>
    </row>
    <row r="355" spans="1:13" ht="16.5" hidden="1" customHeight="1">
      <c r="A355" s="111" t="s">
        <v>1164</v>
      </c>
      <c r="B355" s="164" t="s">
        <v>419</v>
      </c>
      <c r="C355" s="165" t="s">
        <v>355</v>
      </c>
      <c r="D355" s="164" t="s">
        <v>417</v>
      </c>
      <c r="E355" s="164" t="s">
        <v>410</v>
      </c>
      <c r="F355" s="165" t="s">
        <v>43</v>
      </c>
      <c r="G355" s="164">
        <v>198.80199999999999</v>
      </c>
      <c r="H355" s="164">
        <v>0</v>
      </c>
      <c r="I355" s="144">
        <v>0</v>
      </c>
      <c r="J355" s="164">
        <v>0</v>
      </c>
      <c r="K355" s="164">
        <v>16.52</v>
      </c>
      <c r="L355" s="164">
        <v>0</v>
      </c>
      <c r="M355" s="164">
        <v>0</v>
      </c>
    </row>
    <row r="356" spans="1:13" ht="16.5" hidden="1" customHeight="1">
      <c r="A356" s="111" t="s">
        <v>1165</v>
      </c>
      <c r="B356" s="164" t="s">
        <v>419</v>
      </c>
      <c r="C356" s="165" t="s">
        <v>355</v>
      </c>
      <c r="D356" s="164" t="s">
        <v>417</v>
      </c>
      <c r="E356" s="164" t="s">
        <v>410</v>
      </c>
      <c r="F356" s="165" t="s">
        <v>43</v>
      </c>
      <c r="G356" s="164">
        <v>47.920699999999997</v>
      </c>
      <c r="H356" s="164">
        <v>624.54</v>
      </c>
      <c r="I356" s="144">
        <v>624.54</v>
      </c>
      <c r="J356" s="164">
        <v>727.71400000000006</v>
      </c>
      <c r="K356" s="164">
        <v>16.52</v>
      </c>
      <c r="L356" s="164">
        <v>29928.39</v>
      </c>
      <c r="M356" s="164">
        <v>34872.559999999998</v>
      </c>
    </row>
    <row r="357" spans="1:13" ht="16.5" hidden="1" customHeight="1">
      <c r="A357" s="106" t="s">
        <v>1166</v>
      </c>
      <c r="B357" s="162" t="s">
        <v>422</v>
      </c>
      <c r="C357" s="163" t="s">
        <v>355</v>
      </c>
      <c r="D357" s="162" t="s">
        <v>1167</v>
      </c>
      <c r="E357" s="162" t="s">
        <v>396</v>
      </c>
      <c r="F357" s="163" t="s">
        <v>43</v>
      </c>
      <c r="G357" s="162">
        <v>487.81259999999997</v>
      </c>
      <c r="H357" s="162">
        <v>665.11</v>
      </c>
      <c r="I357" s="123">
        <v>665.11</v>
      </c>
      <c r="J357" s="162">
        <v>774.98599999999999</v>
      </c>
      <c r="K357" s="162">
        <v>16.52</v>
      </c>
      <c r="L357" s="162">
        <v>324449.03999999998</v>
      </c>
      <c r="M357" s="162">
        <v>378047.94</v>
      </c>
    </row>
    <row r="358" spans="1:13" ht="16.5" hidden="1" customHeight="1">
      <c r="A358" s="106" t="s">
        <v>1168</v>
      </c>
      <c r="B358" s="162" t="s">
        <v>422</v>
      </c>
      <c r="C358" s="163" t="s">
        <v>355</v>
      </c>
      <c r="D358" s="162" t="s">
        <v>417</v>
      </c>
      <c r="E358" s="162" t="s">
        <v>423</v>
      </c>
      <c r="F358" s="163" t="s">
        <v>43</v>
      </c>
      <c r="G358" s="162">
        <v>23.231200000000001</v>
      </c>
      <c r="H358" s="162">
        <v>665.11</v>
      </c>
      <c r="I358" s="123">
        <v>665.11</v>
      </c>
      <c r="J358" s="162">
        <v>774.98599999999999</v>
      </c>
      <c r="K358" s="162">
        <v>16.52</v>
      </c>
      <c r="L358" s="162">
        <v>15451.3</v>
      </c>
      <c r="M358" s="162">
        <v>18003.849999999999</v>
      </c>
    </row>
    <row r="359" spans="1:13" ht="16.5" hidden="1" customHeight="1">
      <c r="A359" s="106" t="s">
        <v>1169</v>
      </c>
      <c r="B359" s="162" t="s">
        <v>422</v>
      </c>
      <c r="C359" s="163" t="s">
        <v>355</v>
      </c>
      <c r="D359" s="162" t="s">
        <v>1170</v>
      </c>
      <c r="E359" s="162" t="s">
        <v>390</v>
      </c>
      <c r="F359" s="163" t="s">
        <v>43</v>
      </c>
      <c r="G359" s="162">
        <v>19.780799999999999</v>
      </c>
      <c r="H359" s="162">
        <v>665.11</v>
      </c>
      <c r="I359" s="123">
        <v>665.11</v>
      </c>
      <c r="J359" s="162">
        <v>774.98599999999999</v>
      </c>
      <c r="K359" s="162">
        <v>16.52</v>
      </c>
      <c r="L359" s="162">
        <v>13156.41</v>
      </c>
      <c r="M359" s="162">
        <v>15329.84</v>
      </c>
    </row>
    <row r="360" spans="1:13" ht="16.5" hidden="1" customHeight="1">
      <c r="A360" s="106" t="s">
        <v>1171</v>
      </c>
      <c r="B360" s="162" t="s">
        <v>422</v>
      </c>
      <c r="C360" s="163" t="s">
        <v>355</v>
      </c>
      <c r="D360" s="162" t="s">
        <v>425</v>
      </c>
      <c r="E360" s="162" t="s">
        <v>390</v>
      </c>
      <c r="F360" s="163" t="s">
        <v>43</v>
      </c>
      <c r="G360" s="162">
        <v>22.24</v>
      </c>
      <c r="H360" s="162">
        <v>665.11</v>
      </c>
      <c r="I360" s="123">
        <v>665.11</v>
      </c>
      <c r="J360" s="162">
        <v>774.98599999999999</v>
      </c>
      <c r="K360" s="162">
        <v>16.52</v>
      </c>
      <c r="L360" s="162">
        <v>14792.05</v>
      </c>
      <c r="M360" s="162">
        <v>17235.689999999999</v>
      </c>
    </row>
    <row r="361" spans="1:13" ht="16.5" hidden="1" customHeight="1">
      <c r="A361" s="106" t="s">
        <v>1172</v>
      </c>
      <c r="B361" s="162" t="s">
        <v>422</v>
      </c>
      <c r="C361" s="163" t="s">
        <v>355</v>
      </c>
      <c r="D361" s="162" t="s">
        <v>1173</v>
      </c>
      <c r="E361" s="162" t="s">
        <v>423</v>
      </c>
      <c r="F361" s="163" t="s">
        <v>43</v>
      </c>
      <c r="G361" s="162">
        <v>31.956399999999999</v>
      </c>
      <c r="H361" s="162">
        <v>665.11</v>
      </c>
      <c r="I361" s="123">
        <v>665.11</v>
      </c>
      <c r="J361" s="162">
        <v>774.98599999999999</v>
      </c>
      <c r="K361" s="162">
        <v>16.52</v>
      </c>
      <c r="L361" s="162">
        <v>21254.52</v>
      </c>
      <c r="M361" s="162">
        <v>24765.759999999998</v>
      </c>
    </row>
    <row r="362" spans="1:13" ht="16.5" hidden="1" customHeight="1">
      <c r="A362" s="106" t="s">
        <v>1174</v>
      </c>
      <c r="B362" s="162" t="s">
        <v>422</v>
      </c>
      <c r="C362" s="163" t="s">
        <v>355</v>
      </c>
      <c r="D362" s="162" t="s">
        <v>1175</v>
      </c>
      <c r="E362" s="162" t="s">
        <v>45</v>
      </c>
      <c r="F362" s="163" t="s">
        <v>43</v>
      </c>
      <c r="G362" s="162">
        <v>19.713899999999999</v>
      </c>
      <c r="H362" s="162">
        <v>665.11</v>
      </c>
      <c r="I362" s="123">
        <v>665.11</v>
      </c>
      <c r="J362" s="162">
        <v>774.98599999999999</v>
      </c>
      <c r="K362" s="162">
        <v>16.52</v>
      </c>
      <c r="L362" s="162">
        <v>13111.91</v>
      </c>
      <c r="M362" s="162">
        <v>15278</v>
      </c>
    </row>
    <row r="363" spans="1:13" ht="16.5" hidden="1" customHeight="1">
      <c r="A363" s="106" t="s">
        <v>1176</v>
      </c>
      <c r="B363" s="162" t="s">
        <v>427</v>
      </c>
      <c r="C363" s="163" t="s">
        <v>355</v>
      </c>
      <c r="D363" s="162" t="s">
        <v>1173</v>
      </c>
      <c r="E363" s="162" t="s">
        <v>428</v>
      </c>
      <c r="F363" s="163" t="s">
        <v>43</v>
      </c>
      <c r="G363" s="162">
        <v>71.813800000000001</v>
      </c>
      <c r="H363" s="162">
        <v>665.11</v>
      </c>
      <c r="I363" s="123">
        <v>665.11</v>
      </c>
      <c r="J363" s="162">
        <v>774.98599999999999</v>
      </c>
      <c r="K363" s="162">
        <v>16.52</v>
      </c>
      <c r="L363" s="162">
        <v>47764.08</v>
      </c>
      <c r="M363" s="162">
        <v>55654.69</v>
      </c>
    </row>
    <row r="364" spans="1:13" ht="16.5" hidden="1" customHeight="1">
      <c r="A364" s="106" t="s">
        <v>1177</v>
      </c>
      <c r="B364" s="162" t="s">
        <v>427</v>
      </c>
      <c r="C364" s="163" t="s">
        <v>355</v>
      </c>
      <c r="D364" s="162" t="s">
        <v>417</v>
      </c>
      <c r="E364" s="162" t="s">
        <v>428</v>
      </c>
      <c r="F364" s="163" t="s">
        <v>43</v>
      </c>
      <c r="G364" s="162">
        <v>6.9709000000000003</v>
      </c>
      <c r="H364" s="162">
        <v>665.11</v>
      </c>
      <c r="I364" s="123">
        <v>665.11</v>
      </c>
      <c r="J364" s="162">
        <v>774.98599999999999</v>
      </c>
      <c r="K364" s="162">
        <v>16.52</v>
      </c>
      <c r="L364" s="162">
        <v>4636.42</v>
      </c>
      <c r="M364" s="162">
        <v>5402.35</v>
      </c>
    </row>
    <row r="365" spans="1:13" ht="16.5" hidden="1" customHeight="1">
      <c r="A365" s="106" t="s">
        <v>1178</v>
      </c>
      <c r="B365" s="109" t="s">
        <v>430</v>
      </c>
      <c r="C365" s="110" t="s">
        <v>431</v>
      </c>
      <c r="D365" s="109" t="s">
        <v>432</v>
      </c>
      <c r="E365" s="109" t="s">
        <v>433</v>
      </c>
      <c r="F365" s="110" t="s">
        <v>43</v>
      </c>
      <c r="G365" s="109">
        <v>34.429299999999998</v>
      </c>
      <c r="H365" s="109">
        <v>296</v>
      </c>
      <c r="I365" s="121">
        <v>669.2</v>
      </c>
      <c r="J365" s="109">
        <v>669.2</v>
      </c>
      <c r="K365" s="109">
        <v>0</v>
      </c>
      <c r="L365" s="109">
        <v>23040.09</v>
      </c>
      <c r="M365" s="109">
        <v>23040.09</v>
      </c>
    </row>
    <row r="366" spans="1:13" ht="16.5" hidden="1" customHeight="1">
      <c r="A366" s="106" t="s">
        <v>1179</v>
      </c>
      <c r="B366" s="109" t="s">
        <v>1180</v>
      </c>
      <c r="C366" s="110" t="s">
        <v>431</v>
      </c>
      <c r="D366" s="109" t="s">
        <v>436</v>
      </c>
      <c r="E366" s="109" t="s">
        <v>1181</v>
      </c>
      <c r="F366" s="110" t="s">
        <v>43</v>
      </c>
      <c r="G366" s="109">
        <v>99.418499999999995</v>
      </c>
      <c r="H366" s="109">
        <v>301</v>
      </c>
      <c r="I366" s="121">
        <v>669.2</v>
      </c>
      <c r="J366" s="109">
        <v>669.2</v>
      </c>
      <c r="K366" s="109">
        <v>0</v>
      </c>
      <c r="L366" s="109">
        <v>66530.86</v>
      </c>
      <c r="M366" s="109">
        <v>66530.86</v>
      </c>
    </row>
    <row r="367" spans="1:13" ht="16.5" hidden="1" customHeight="1">
      <c r="A367" s="111" t="s">
        <v>1182</v>
      </c>
      <c r="B367" s="125" t="s">
        <v>435</v>
      </c>
      <c r="C367" s="126" t="s">
        <v>431</v>
      </c>
      <c r="D367" s="125" t="s">
        <v>436</v>
      </c>
      <c r="E367" s="125" t="s">
        <v>437</v>
      </c>
      <c r="F367" s="126" t="s">
        <v>43</v>
      </c>
      <c r="G367" s="125">
        <v>10.151300000000001</v>
      </c>
      <c r="H367" s="125">
        <v>308</v>
      </c>
      <c r="I367" s="121">
        <v>672.71</v>
      </c>
      <c r="J367" s="125">
        <v>672.71</v>
      </c>
      <c r="K367" s="125">
        <v>0</v>
      </c>
      <c r="L367" s="125">
        <v>6828.88</v>
      </c>
      <c r="M367" s="125">
        <v>6828.88</v>
      </c>
    </row>
    <row r="368" spans="1:13" ht="16.5" hidden="1" customHeight="1">
      <c r="A368" s="111" t="s">
        <v>1183</v>
      </c>
      <c r="B368" s="125" t="s">
        <v>435</v>
      </c>
      <c r="C368" s="126" t="s">
        <v>431</v>
      </c>
      <c r="D368" s="125" t="s">
        <v>436</v>
      </c>
      <c r="E368" s="125" t="s">
        <v>437</v>
      </c>
      <c r="F368" s="126" t="s">
        <v>43</v>
      </c>
      <c r="G368" s="125">
        <v>146.45519999999999</v>
      </c>
      <c r="H368" s="125">
        <v>308</v>
      </c>
      <c r="I368" s="121">
        <v>683.73</v>
      </c>
      <c r="J368" s="125">
        <v>683.73</v>
      </c>
      <c r="K368" s="125">
        <v>0</v>
      </c>
      <c r="L368" s="125">
        <v>100135.81</v>
      </c>
      <c r="M368" s="125">
        <v>100135.81</v>
      </c>
    </row>
    <row r="369" spans="1:13" ht="16.5" hidden="1" customHeight="1">
      <c r="A369" s="106" t="s">
        <v>1184</v>
      </c>
      <c r="B369" s="109" t="s">
        <v>439</v>
      </c>
      <c r="C369" s="110" t="s">
        <v>431</v>
      </c>
      <c r="D369" s="109" t="s">
        <v>436</v>
      </c>
      <c r="E369" s="109" t="s">
        <v>440</v>
      </c>
      <c r="F369" s="110" t="s">
        <v>43</v>
      </c>
      <c r="G369" s="109">
        <v>5.8112000000000004</v>
      </c>
      <c r="H369" s="109">
        <v>312</v>
      </c>
      <c r="I369" s="121">
        <v>669.2</v>
      </c>
      <c r="J369" s="109">
        <v>669.2</v>
      </c>
      <c r="K369" s="109">
        <v>0</v>
      </c>
      <c r="L369" s="109">
        <v>3888.86</v>
      </c>
      <c r="M369" s="109">
        <v>3888.86</v>
      </c>
    </row>
    <row r="370" spans="1:13" ht="16.5" hidden="1" customHeight="1">
      <c r="A370" s="106" t="s">
        <v>1185</v>
      </c>
      <c r="B370" s="109" t="s">
        <v>442</v>
      </c>
      <c r="C370" s="110" t="s">
        <v>431</v>
      </c>
      <c r="D370" s="109" t="s">
        <v>443</v>
      </c>
      <c r="E370" s="109" t="s">
        <v>444</v>
      </c>
      <c r="F370" s="110" t="s">
        <v>43</v>
      </c>
      <c r="G370" s="109">
        <v>2.7875999999999999</v>
      </c>
      <c r="H370" s="109">
        <v>312</v>
      </c>
      <c r="I370" s="121">
        <v>688.59</v>
      </c>
      <c r="J370" s="109">
        <v>688.59</v>
      </c>
      <c r="K370" s="109">
        <v>0</v>
      </c>
      <c r="L370" s="109">
        <v>1919.51</v>
      </c>
      <c r="M370" s="109">
        <v>1919.51</v>
      </c>
    </row>
    <row r="371" spans="1:13" ht="16.5" hidden="1" customHeight="1">
      <c r="A371" s="106" t="s">
        <v>1186</v>
      </c>
      <c r="B371" s="107" t="s">
        <v>446</v>
      </c>
      <c r="C371" s="108" t="s">
        <v>86</v>
      </c>
      <c r="D371" s="107" t="s">
        <v>447</v>
      </c>
      <c r="E371" s="107" t="s">
        <v>45</v>
      </c>
      <c r="F371" s="108" t="s">
        <v>103</v>
      </c>
      <c r="G371" s="107">
        <v>5837.37</v>
      </c>
      <c r="H371" s="107">
        <v>3.6</v>
      </c>
      <c r="I371" s="120">
        <v>3.6</v>
      </c>
      <c r="J371" s="107">
        <v>4.1900000000000004</v>
      </c>
      <c r="K371" s="107">
        <v>16.52</v>
      </c>
      <c r="L371" s="107">
        <v>21014.53</v>
      </c>
      <c r="M371" s="107">
        <v>24458.58</v>
      </c>
    </row>
    <row r="372" spans="1:13" ht="16.5" hidden="1" customHeight="1">
      <c r="A372" s="106" t="s">
        <v>1187</v>
      </c>
      <c r="B372" s="107" t="s">
        <v>449</v>
      </c>
      <c r="C372" s="108" t="s">
        <v>86</v>
      </c>
      <c r="D372" s="107" t="s">
        <v>450</v>
      </c>
      <c r="E372" s="107" t="s">
        <v>45</v>
      </c>
      <c r="F372" s="108" t="s">
        <v>43</v>
      </c>
      <c r="G372" s="107">
        <v>24.516999999999999</v>
      </c>
      <c r="H372" s="107">
        <v>3200</v>
      </c>
      <c r="I372" s="120">
        <v>3200</v>
      </c>
      <c r="J372" s="107">
        <v>3728.64</v>
      </c>
      <c r="K372" s="107">
        <v>16.52</v>
      </c>
      <c r="L372" s="107">
        <v>78454.399999999994</v>
      </c>
      <c r="M372" s="107">
        <v>91415.07</v>
      </c>
    </row>
    <row r="373" spans="1:13" ht="16.5" hidden="1" customHeight="1">
      <c r="A373" s="111" t="s">
        <v>1188</v>
      </c>
      <c r="B373" s="125" t="s">
        <v>452</v>
      </c>
      <c r="C373" s="126" t="s">
        <v>431</v>
      </c>
      <c r="D373" s="125" t="s">
        <v>453</v>
      </c>
      <c r="E373" s="125" t="s">
        <v>454</v>
      </c>
      <c r="F373" s="126" t="s">
        <v>9</v>
      </c>
      <c r="G373" s="125">
        <v>26.196200000000001</v>
      </c>
      <c r="H373" s="125">
        <v>289</v>
      </c>
      <c r="I373" s="121">
        <v>389</v>
      </c>
      <c r="J373" s="125">
        <v>453.26299999999998</v>
      </c>
      <c r="K373" s="125">
        <v>16.52</v>
      </c>
      <c r="L373" s="125">
        <v>10190.32</v>
      </c>
      <c r="M373" s="125">
        <v>11873.77</v>
      </c>
    </row>
    <row r="374" spans="1:13" ht="16.5" hidden="1" customHeight="1">
      <c r="A374" s="111" t="s">
        <v>1189</v>
      </c>
      <c r="B374" s="125" t="s">
        <v>452</v>
      </c>
      <c r="C374" s="126" t="s">
        <v>431</v>
      </c>
      <c r="D374" s="125" t="s">
        <v>453</v>
      </c>
      <c r="E374" s="125" t="s">
        <v>454</v>
      </c>
      <c r="F374" s="126" t="s">
        <v>9</v>
      </c>
      <c r="G374" s="125">
        <v>0.14849999999999999</v>
      </c>
      <c r="H374" s="125">
        <v>289</v>
      </c>
      <c r="I374" s="121">
        <v>406</v>
      </c>
      <c r="J374" s="125">
        <v>473.07100000000003</v>
      </c>
      <c r="K374" s="125">
        <v>16.52</v>
      </c>
      <c r="L374" s="125">
        <v>60.29</v>
      </c>
      <c r="M374" s="125">
        <v>70.25</v>
      </c>
    </row>
    <row r="375" spans="1:13" ht="16.5" hidden="1" customHeight="1">
      <c r="A375" s="106" t="s">
        <v>1190</v>
      </c>
      <c r="B375" s="109" t="s">
        <v>456</v>
      </c>
      <c r="C375" s="110" t="s">
        <v>431</v>
      </c>
      <c r="D375" s="109" t="s">
        <v>457</v>
      </c>
      <c r="E375" s="109" t="s">
        <v>458</v>
      </c>
      <c r="F375" s="110" t="s">
        <v>9</v>
      </c>
      <c r="G375" s="109">
        <v>61.887900000000002</v>
      </c>
      <c r="H375" s="109">
        <v>265</v>
      </c>
      <c r="I375" s="121">
        <v>365</v>
      </c>
      <c r="J375" s="109">
        <v>425.298</v>
      </c>
      <c r="K375" s="109">
        <v>16.52</v>
      </c>
      <c r="L375" s="109">
        <v>22589.08</v>
      </c>
      <c r="M375" s="109">
        <v>26320.799999999999</v>
      </c>
    </row>
    <row r="376" spans="1:13" ht="16.5" hidden="1" customHeight="1">
      <c r="A376" s="106" t="s">
        <v>1191</v>
      </c>
      <c r="B376" s="109" t="s">
        <v>1192</v>
      </c>
      <c r="C376" s="110" t="s">
        <v>431</v>
      </c>
      <c r="D376" s="109" t="s">
        <v>457</v>
      </c>
      <c r="E376" s="109" t="s">
        <v>1193</v>
      </c>
      <c r="F376" s="110" t="s">
        <v>9</v>
      </c>
      <c r="G376" s="109">
        <v>0.52429999999999999</v>
      </c>
      <c r="H376" s="109">
        <v>274</v>
      </c>
      <c r="I376" s="121">
        <v>406</v>
      </c>
      <c r="J376" s="109">
        <v>473.07100000000003</v>
      </c>
      <c r="K376" s="109">
        <v>16.52</v>
      </c>
      <c r="L376" s="109">
        <v>212.87</v>
      </c>
      <c r="M376" s="109">
        <v>248.03</v>
      </c>
    </row>
    <row r="377" spans="1:13" ht="16.5" hidden="1" customHeight="1">
      <c r="A377" s="106" t="s">
        <v>1194</v>
      </c>
      <c r="B377" s="109" t="s">
        <v>1195</v>
      </c>
      <c r="C377" s="110" t="s">
        <v>431</v>
      </c>
      <c r="D377" s="109" t="s">
        <v>1196</v>
      </c>
      <c r="E377" s="109" t="s">
        <v>390</v>
      </c>
      <c r="F377" s="110" t="s">
        <v>9</v>
      </c>
      <c r="G377" s="109">
        <v>8.0917999999999992</v>
      </c>
      <c r="H377" s="109">
        <v>286</v>
      </c>
      <c r="I377" s="121">
        <v>406</v>
      </c>
      <c r="J377" s="109">
        <v>406</v>
      </c>
      <c r="K377" s="109">
        <v>0</v>
      </c>
      <c r="L377" s="109">
        <v>3285.27</v>
      </c>
      <c r="M377" s="109">
        <v>3285.27</v>
      </c>
    </row>
    <row r="378" spans="1:13" ht="16.5" hidden="1" customHeight="1">
      <c r="A378" s="111" t="s">
        <v>1197</v>
      </c>
      <c r="B378" s="142" t="s">
        <v>460</v>
      </c>
      <c r="C378" s="143" t="s">
        <v>461</v>
      </c>
      <c r="D378" s="142" t="s">
        <v>462</v>
      </c>
      <c r="E378" s="142" t="s">
        <v>45</v>
      </c>
      <c r="F378" s="143" t="s">
        <v>43</v>
      </c>
      <c r="G378" s="142">
        <v>8.9999999999999993E-3</v>
      </c>
      <c r="H378" s="142">
        <v>604.77</v>
      </c>
      <c r="I378" s="121">
        <v>1039.56</v>
      </c>
      <c r="J378" s="142">
        <v>1039.56</v>
      </c>
      <c r="K378" s="142" t="s">
        <v>45</v>
      </c>
      <c r="L378" s="142">
        <v>9.36</v>
      </c>
      <c r="M378" s="142">
        <v>9.36</v>
      </c>
    </row>
    <row r="379" spans="1:13" ht="16.5" hidden="1" customHeight="1">
      <c r="A379" s="111" t="s">
        <v>1198</v>
      </c>
      <c r="B379" s="142" t="s">
        <v>460</v>
      </c>
      <c r="C379" s="143" t="s">
        <v>461</v>
      </c>
      <c r="D379" s="142" t="s">
        <v>462</v>
      </c>
      <c r="E379" s="142" t="s">
        <v>45</v>
      </c>
      <c r="F379" s="143" t="s">
        <v>43</v>
      </c>
      <c r="G379" s="142">
        <v>0.75</v>
      </c>
      <c r="H379" s="142">
        <v>604.77</v>
      </c>
      <c r="I379" s="121">
        <v>1039.56</v>
      </c>
      <c r="J379" s="142">
        <v>1039.6199999999999</v>
      </c>
      <c r="K379" s="142" t="s">
        <v>45</v>
      </c>
      <c r="L379" s="142">
        <v>779.67</v>
      </c>
      <c r="M379" s="142">
        <v>779.72</v>
      </c>
    </row>
    <row r="380" spans="1:13" ht="16.5" hidden="1" customHeight="1">
      <c r="A380" s="111" t="s">
        <v>1199</v>
      </c>
      <c r="B380" s="142" t="s">
        <v>1200</v>
      </c>
      <c r="C380" s="143" t="s">
        <v>461</v>
      </c>
      <c r="D380" s="142" t="s">
        <v>1201</v>
      </c>
      <c r="E380" s="142" t="s">
        <v>45</v>
      </c>
      <c r="F380" s="143" t="s">
        <v>43</v>
      </c>
      <c r="G380" s="142">
        <v>0.35959999999999998</v>
      </c>
      <c r="H380" s="142">
        <v>486.47</v>
      </c>
      <c r="I380" s="121">
        <v>835.73</v>
      </c>
      <c r="J380" s="142">
        <v>835.79</v>
      </c>
      <c r="K380" s="142" t="s">
        <v>45</v>
      </c>
      <c r="L380" s="142">
        <v>300.52999999999997</v>
      </c>
      <c r="M380" s="142">
        <v>300.55</v>
      </c>
    </row>
    <row r="381" spans="1:13" ht="16.5" hidden="1" customHeight="1">
      <c r="A381" s="111" t="s">
        <v>1202</v>
      </c>
      <c r="B381" s="142" t="s">
        <v>1200</v>
      </c>
      <c r="C381" s="143" t="s">
        <v>461</v>
      </c>
      <c r="D381" s="142" t="s">
        <v>1201</v>
      </c>
      <c r="E381" s="142" t="s">
        <v>45</v>
      </c>
      <c r="F381" s="143" t="s">
        <v>43</v>
      </c>
      <c r="G381" s="142">
        <v>0.1065</v>
      </c>
      <c r="H381" s="142">
        <v>486.47</v>
      </c>
      <c r="I381" s="121">
        <v>916.65</v>
      </c>
      <c r="J381" s="142">
        <v>916.71</v>
      </c>
      <c r="K381" s="142" t="s">
        <v>45</v>
      </c>
      <c r="L381" s="142">
        <v>97.62</v>
      </c>
      <c r="M381" s="142">
        <v>97.63</v>
      </c>
    </row>
    <row r="382" spans="1:13" ht="16.5" hidden="1" customHeight="1">
      <c r="A382" s="106" t="s">
        <v>1203</v>
      </c>
      <c r="B382" s="162" t="s">
        <v>464</v>
      </c>
      <c r="C382" s="163" t="s">
        <v>355</v>
      </c>
      <c r="D382" s="162" t="s">
        <v>41</v>
      </c>
      <c r="E382" s="162" t="s">
        <v>42</v>
      </c>
      <c r="F382" s="163" t="s">
        <v>43</v>
      </c>
      <c r="G382" s="162">
        <v>56.841299999999997</v>
      </c>
      <c r="H382" s="162">
        <v>655.47</v>
      </c>
      <c r="I382" s="123">
        <v>655.47</v>
      </c>
      <c r="J382" s="162">
        <v>674.61</v>
      </c>
      <c r="K382" s="162">
        <v>2.92</v>
      </c>
      <c r="L382" s="162">
        <v>37257.769999999997</v>
      </c>
      <c r="M382" s="162">
        <v>38345.71</v>
      </c>
    </row>
    <row r="383" spans="1:13" ht="16.5" hidden="1" customHeight="1">
      <c r="A383" s="106" t="s">
        <v>1204</v>
      </c>
      <c r="B383" s="162" t="s">
        <v>464</v>
      </c>
      <c r="C383" s="163" t="s">
        <v>355</v>
      </c>
      <c r="D383" s="162" t="s">
        <v>44</v>
      </c>
      <c r="E383" s="162" t="s">
        <v>45</v>
      </c>
      <c r="F383" s="163" t="s">
        <v>43</v>
      </c>
      <c r="G383" s="162">
        <v>16.686199999999999</v>
      </c>
      <c r="H383" s="162">
        <v>576.38</v>
      </c>
      <c r="I383" s="123">
        <v>576.38</v>
      </c>
      <c r="J383" s="162">
        <v>593.21</v>
      </c>
      <c r="K383" s="162">
        <v>2.92</v>
      </c>
      <c r="L383" s="162">
        <v>9617.59</v>
      </c>
      <c r="M383" s="162">
        <v>9898.42</v>
      </c>
    </row>
    <row r="384" spans="1:13" ht="16.5" hidden="1" customHeight="1">
      <c r="A384" s="106" t="s">
        <v>1205</v>
      </c>
      <c r="B384" s="162" t="s">
        <v>464</v>
      </c>
      <c r="C384" s="163" t="s">
        <v>355</v>
      </c>
      <c r="D384" s="162" t="s">
        <v>44</v>
      </c>
      <c r="E384" s="162" t="s">
        <v>46</v>
      </c>
      <c r="F384" s="163" t="s">
        <v>43</v>
      </c>
      <c r="G384" s="162">
        <v>65.018799999999999</v>
      </c>
      <c r="H384" s="162">
        <v>586.38</v>
      </c>
      <c r="I384" s="123">
        <v>586.38</v>
      </c>
      <c r="J384" s="162">
        <v>603.50199999999995</v>
      </c>
      <c r="K384" s="162">
        <v>2.92</v>
      </c>
      <c r="L384" s="162">
        <v>38125.72</v>
      </c>
      <c r="M384" s="162">
        <v>39238.980000000003</v>
      </c>
    </row>
    <row r="385" spans="1:13" ht="16.5" hidden="1" customHeight="1">
      <c r="A385" s="106" t="s">
        <v>1206</v>
      </c>
      <c r="B385" s="162" t="s">
        <v>464</v>
      </c>
      <c r="C385" s="163" t="s">
        <v>355</v>
      </c>
      <c r="D385" s="162" t="s">
        <v>47</v>
      </c>
      <c r="E385" s="162" t="s">
        <v>48</v>
      </c>
      <c r="F385" s="163" t="s">
        <v>43</v>
      </c>
      <c r="G385" s="162">
        <v>92.156999999999996</v>
      </c>
      <c r="H385" s="162">
        <v>655.47</v>
      </c>
      <c r="I385" s="123">
        <v>655.47</v>
      </c>
      <c r="J385" s="162">
        <v>674.61</v>
      </c>
      <c r="K385" s="162">
        <v>2.92</v>
      </c>
      <c r="L385" s="162">
        <v>60406.15</v>
      </c>
      <c r="M385" s="162">
        <v>62170.03</v>
      </c>
    </row>
    <row r="386" spans="1:13" ht="16.5" hidden="1" customHeight="1">
      <c r="A386" s="106" t="s">
        <v>1207</v>
      </c>
      <c r="B386" s="162" t="s">
        <v>464</v>
      </c>
      <c r="C386" s="163" t="s">
        <v>355</v>
      </c>
      <c r="D386" s="162" t="s">
        <v>49</v>
      </c>
      <c r="E386" s="162" t="s">
        <v>46</v>
      </c>
      <c r="F386" s="163" t="s">
        <v>43</v>
      </c>
      <c r="G386" s="162">
        <v>16.829999999999998</v>
      </c>
      <c r="H386" s="162">
        <v>627.58000000000004</v>
      </c>
      <c r="I386" s="123">
        <v>627.58000000000004</v>
      </c>
      <c r="J386" s="162">
        <v>645.90499999999997</v>
      </c>
      <c r="K386" s="162">
        <v>2.92</v>
      </c>
      <c r="L386" s="162">
        <v>10562.17</v>
      </c>
      <c r="M386" s="162">
        <v>10870.58</v>
      </c>
    </row>
    <row r="387" spans="1:13" ht="16.5" hidden="1" customHeight="1">
      <c r="A387" s="106" t="s">
        <v>1208</v>
      </c>
      <c r="B387" s="162" t="s">
        <v>464</v>
      </c>
      <c r="C387" s="163" t="s">
        <v>355</v>
      </c>
      <c r="D387" s="162" t="s">
        <v>50</v>
      </c>
      <c r="E387" s="162" t="s">
        <v>45</v>
      </c>
      <c r="F387" s="163" t="s">
        <v>43</v>
      </c>
      <c r="G387" s="162">
        <v>42.420900000000003</v>
      </c>
      <c r="H387" s="162">
        <v>588.23</v>
      </c>
      <c r="I387" s="123">
        <v>588.23</v>
      </c>
      <c r="J387" s="162">
        <v>605.40599999999995</v>
      </c>
      <c r="K387" s="162">
        <v>2.92</v>
      </c>
      <c r="L387" s="162">
        <v>24953.25</v>
      </c>
      <c r="M387" s="162">
        <v>25681.87</v>
      </c>
    </row>
    <row r="388" spans="1:13" ht="16.5" hidden="1" customHeight="1">
      <c r="A388" s="106" t="s">
        <v>1209</v>
      </c>
      <c r="B388" s="162" t="s">
        <v>464</v>
      </c>
      <c r="C388" s="163" t="s">
        <v>355</v>
      </c>
      <c r="D388" s="162" t="s">
        <v>47</v>
      </c>
      <c r="E388" s="162" t="s">
        <v>51</v>
      </c>
      <c r="F388" s="163" t="s">
        <v>43</v>
      </c>
      <c r="G388" s="162">
        <v>324.23160000000001</v>
      </c>
      <c r="H388" s="162">
        <v>632.12</v>
      </c>
      <c r="I388" s="123">
        <v>632.12</v>
      </c>
      <c r="J388" s="162">
        <v>650.57799999999997</v>
      </c>
      <c r="K388" s="162">
        <v>2.92</v>
      </c>
      <c r="L388" s="162">
        <v>204953.28</v>
      </c>
      <c r="M388" s="162">
        <v>210937.95</v>
      </c>
    </row>
    <row r="389" spans="1:13" ht="16.5" hidden="1" customHeight="1">
      <c r="A389" s="106" t="s">
        <v>1210</v>
      </c>
      <c r="B389" s="162" t="s">
        <v>464</v>
      </c>
      <c r="C389" s="163" t="s">
        <v>355</v>
      </c>
      <c r="D389" s="162" t="s">
        <v>47</v>
      </c>
      <c r="E389" s="162" t="s">
        <v>52</v>
      </c>
      <c r="F389" s="163" t="s">
        <v>43</v>
      </c>
      <c r="G389" s="162">
        <v>946.86310000000003</v>
      </c>
      <c r="H389" s="162">
        <v>632.12</v>
      </c>
      <c r="I389" s="123">
        <v>632.12</v>
      </c>
      <c r="J389" s="162">
        <v>650.57799999999997</v>
      </c>
      <c r="K389" s="162">
        <v>2.92</v>
      </c>
      <c r="L389" s="162">
        <v>598531.1</v>
      </c>
      <c r="M389" s="162">
        <v>616008.30000000005</v>
      </c>
    </row>
    <row r="390" spans="1:13" ht="16.5" hidden="1" customHeight="1">
      <c r="A390" s="106" t="s">
        <v>1211</v>
      </c>
      <c r="B390" s="162" t="s">
        <v>464</v>
      </c>
      <c r="C390" s="163" t="s">
        <v>355</v>
      </c>
      <c r="D390" s="162" t="s">
        <v>47</v>
      </c>
      <c r="E390" s="162" t="s">
        <v>53</v>
      </c>
      <c r="F390" s="163" t="s">
        <v>43</v>
      </c>
      <c r="G390" s="162">
        <v>70.7303</v>
      </c>
      <c r="H390" s="162">
        <v>599.66999999999996</v>
      </c>
      <c r="I390" s="123">
        <v>599.66999999999996</v>
      </c>
      <c r="J390" s="162">
        <v>617.17999999999995</v>
      </c>
      <c r="K390" s="162">
        <v>2.92</v>
      </c>
      <c r="L390" s="162">
        <v>42414.84</v>
      </c>
      <c r="M390" s="162">
        <v>43653.33</v>
      </c>
    </row>
    <row r="391" spans="1:13" ht="16.5" hidden="1" customHeight="1">
      <c r="A391" s="106" t="s">
        <v>1212</v>
      </c>
      <c r="B391" s="162" t="s">
        <v>464</v>
      </c>
      <c r="C391" s="163" t="s">
        <v>355</v>
      </c>
      <c r="D391" s="162" t="s">
        <v>47</v>
      </c>
      <c r="E391" s="162" t="s">
        <v>54</v>
      </c>
      <c r="F391" s="163" t="s">
        <v>43</v>
      </c>
      <c r="G391" s="162">
        <v>133.6857</v>
      </c>
      <c r="H391" s="162">
        <v>599.66999999999996</v>
      </c>
      <c r="I391" s="123">
        <v>599.66999999999996</v>
      </c>
      <c r="J391" s="162">
        <v>617.17999999999995</v>
      </c>
      <c r="K391" s="162">
        <v>2.92</v>
      </c>
      <c r="L391" s="162">
        <v>80167.3</v>
      </c>
      <c r="M391" s="162">
        <v>82508.14</v>
      </c>
    </row>
    <row r="392" spans="1:13" ht="16.5" hidden="1" customHeight="1">
      <c r="A392" s="106" t="s">
        <v>1213</v>
      </c>
      <c r="B392" s="162" t="s">
        <v>464</v>
      </c>
      <c r="C392" s="163" t="s">
        <v>355</v>
      </c>
      <c r="D392" s="162" t="s">
        <v>47</v>
      </c>
      <c r="E392" s="162" t="s">
        <v>55</v>
      </c>
      <c r="F392" s="163" t="s">
        <v>43</v>
      </c>
      <c r="G392" s="162">
        <v>4663.2246999999998</v>
      </c>
      <c r="H392" s="162">
        <v>615.54</v>
      </c>
      <c r="I392" s="123">
        <v>615.54</v>
      </c>
      <c r="J392" s="162">
        <v>633.51400000000001</v>
      </c>
      <c r="K392" s="162">
        <v>2.92</v>
      </c>
      <c r="L392" s="162">
        <v>2870401.33</v>
      </c>
      <c r="M392" s="162">
        <v>2954218.13</v>
      </c>
    </row>
    <row r="393" spans="1:13" ht="16.5" hidden="1" customHeight="1">
      <c r="A393" s="106" t="s">
        <v>1214</v>
      </c>
      <c r="B393" s="162" t="s">
        <v>464</v>
      </c>
      <c r="C393" s="163" t="s">
        <v>355</v>
      </c>
      <c r="D393" s="162" t="s">
        <v>47</v>
      </c>
      <c r="E393" s="162" t="s">
        <v>56</v>
      </c>
      <c r="F393" s="163" t="s">
        <v>43</v>
      </c>
      <c r="G393" s="162">
        <v>81.599999999999994</v>
      </c>
      <c r="H393" s="162">
        <v>588.23</v>
      </c>
      <c r="I393" s="123">
        <v>588.23</v>
      </c>
      <c r="J393" s="162">
        <v>605.40599999999995</v>
      </c>
      <c r="K393" s="162">
        <v>2.92</v>
      </c>
      <c r="L393" s="162">
        <v>47999.57</v>
      </c>
      <c r="M393" s="162">
        <v>49401.13</v>
      </c>
    </row>
    <row r="394" spans="1:13" ht="16.5" hidden="1" customHeight="1">
      <c r="A394" s="106" t="s">
        <v>1215</v>
      </c>
      <c r="B394" s="162" t="s">
        <v>464</v>
      </c>
      <c r="C394" s="163" t="s">
        <v>355</v>
      </c>
      <c r="D394" s="162" t="s">
        <v>57</v>
      </c>
      <c r="E394" s="162" t="s">
        <v>51</v>
      </c>
      <c r="F394" s="163" t="s">
        <v>43</v>
      </c>
      <c r="G394" s="162">
        <v>86.699100000000001</v>
      </c>
      <c r="H394" s="162">
        <v>632.12</v>
      </c>
      <c r="I394" s="123">
        <v>632.12</v>
      </c>
      <c r="J394" s="162">
        <v>650.57799999999997</v>
      </c>
      <c r="K394" s="162">
        <v>2.92</v>
      </c>
      <c r="L394" s="162">
        <v>54804.24</v>
      </c>
      <c r="M394" s="162">
        <v>56404.53</v>
      </c>
    </row>
    <row r="395" spans="1:13" ht="16.5" hidden="1" customHeight="1">
      <c r="A395" s="106" t="s">
        <v>1216</v>
      </c>
      <c r="B395" s="162" t="s">
        <v>464</v>
      </c>
      <c r="C395" s="163" t="s">
        <v>355</v>
      </c>
      <c r="D395" s="162" t="s">
        <v>47</v>
      </c>
      <c r="E395" s="162" t="s">
        <v>58</v>
      </c>
      <c r="F395" s="163" t="s">
        <v>43</v>
      </c>
      <c r="G395" s="162">
        <v>169.78309999999999</v>
      </c>
      <c r="H395" s="162">
        <v>615.54</v>
      </c>
      <c r="I395" s="123">
        <v>615.54</v>
      </c>
      <c r="J395" s="162">
        <v>633.51400000000001</v>
      </c>
      <c r="K395" s="162">
        <v>2.92</v>
      </c>
      <c r="L395" s="162">
        <v>104508.29</v>
      </c>
      <c r="M395" s="162">
        <v>107559.97</v>
      </c>
    </row>
    <row r="396" spans="1:13" ht="16.5" hidden="1" customHeight="1">
      <c r="A396" s="106" t="s">
        <v>1217</v>
      </c>
      <c r="B396" s="162" t="s">
        <v>464</v>
      </c>
      <c r="C396" s="163" t="s">
        <v>355</v>
      </c>
      <c r="D396" s="162" t="s">
        <v>41</v>
      </c>
      <c r="E396" s="162" t="s">
        <v>42</v>
      </c>
      <c r="F396" s="163" t="s">
        <v>43</v>
      </c>
      <c r="G396" s="162">
        <v>18.349699999999999</v>
      </c>
      <c r="H396" s="162">
        <v>661.14</v>
      </c>
      <c r="I396" s="123">
        <v>661.14</v>
      </c>
      <c r="J396" s="162">
        <v>680.44500000000005</v>
      </c>
      <c r="K396" s="162">
        <v>2.92</v>
      </c>
      <c r="L396" s="162">
        <v>12131.72</v>
      </c>
      <c r="M396" s="162">
        <v>12485.96</v>
      </c>
    </row>
    <row r="397" spans="1:13" ht="16.5" hidden="1" customHeight="1">
      <c r="A397" s="106" t="s">
        <v>1218</v>
      </c>
      <c r="B397" s="162" t="s">
        <v>464</v>
      </c>
      <c r="C397" s="163" t="s">
        <v>355</v>
      </c>
      <c r="D397" s="162" t="s">
        <v>47</v>
      </c>
      <c r="E397" s="162" t="s">
        <v>45</v>
      </c>
      <c r="F397" s="163" t="s">
        <v>43</v>
      </c>
      <c r="G397" s="162">
        <v>2355.8807000000002</v>
      </c>
      <c r="H397" s="162">
        <v>655.47</v>
      </c>
      <c r="I397" s="123">
        <v>655.47</v>
      </c>
      <c r="J397" s="162">
        <v>674.61</v>
      </c>
      <c r="K397" s="162">
        <v>2.92</v>
      </c>
      <c r="L397" s="162">
        <v>1544209.12</v>
      </c>
      <c r="M397" s="162">
        <v>1589300.68</v>
      </c>
    </row>
    <row r="398" spans="1:13" ht="16.5" hidden="1" customHeight="1">
      <c r="A398" s="106" t="s">
        <v>1219</v>
      </c>
      <c r="B398" s="162" t="s">
        <v>464</v>
      </c>
      <c r="C398" s="163" t="s">
        <v>355</v>
      </c>
      <c r="D398" s="162" t="s">
        <v>49</v>
      </c>
      <c r="E398" s="162" t="s">
        <v>46</v>
      </c>
      <c r="F398" s="163" t="s">
        <v>43</v>
      </c>
      <c r="G398" s="162">
        <v>1.7951999999999999</v>
      </c>
      <c r="H398" s="162">
        <v>632.12</v>
      </c>
      <c r="I398" s="123">
        <v>632.12</v>
      </c>
      <c r="J398" s="162">
        <v>650.57799999999997</v>
      </c>
      <c r="K398" s="162">
        <v>2.92</v>
      </c>
      <c r="L398" s="162">
        <v>1134.78</v>
      </c>
      <c r="M398" s="162">
        <v>1167.92</v>
      </c>
    </row>
    <row r="399" spans="1:13" ht="16.5" hidden="1" customHeight="1">
      <c r="A399" s="106" t="s">
        <v>1220</v>
      </c>
      <c r="B399" s="162" t="s">
        <v>464</v>
      </c>
      <c r="C399" s="163" t="s">
        <v>355</v>
      </c>
      <c r="D399" s="162" t="s">
        <v>47</v>
      </c>
      <c r="E399" s="162" t="s">
        <v>45</v>
      </c>
      <c r="F399" s="163" t="s">
        <v>43</v>
      </c>
      <c r="G399" s="162">
        <v>0.16120000000000001</v>
      </c>
      <c r="H399" s="162">
        <v>576.38</v>
      </c>
      <c r="I399" s="123">
        <v>576.38</v>
      </c>
      <c r="J399" s="162">
        <v>593.21</v>
      </c>
      <c r="K399" s="162">
        <v>2.92</v>
      </c>
      <c r="L399" s="162">
        <v>92.91</v>
      </c>
      <c r="M399" s="162">
        <v>95.63</v>
      </c>
    </row>
    <row r="400" spans="1:13" ht="16.5" hidden="1" customHeight="1">
      <c r="A400" s="106" t="s">
        <v>1221</v>
      </c>
      <c r="B400" s="162" t="s">
        <v>481</v>
      </c>
      <c r="C400" s="163" t="s">
        <v>355</v>
      </c>
      <c r="D400" s="162" t="s">
        <v>47</v>
      </c>
      <c r="E400" s="162" t="s">
        <v>56</v>
      </c>
      <c r="F400" s="163" t="s">
        <v>43</v>
      </c>
      <c r="G400" s="162">
        <v>75.446100000000001</v>
      </c>
      <c r="H400" s="162">
        <v>588.23</v>
      </c>
      <c r="I400" s="123">
        <v>588.23</v>
      </c>
      <c r="J400" s="162">
        <v>588.23</v>
      </c>
      <c r="K400" s="162">
        <v>0</v>
      </c>
      <c r="L400" s="162">
        <v>44379.66</v>
      </c>
      <c r="M400" s="162">
        <v>44379.66</v>
      </c>
    </row>
    <row r="401" spans="1:13" ht="16.5" hidden="1" customHeight="1">
      <c r="A401" s="106" t="s">
        <v>1222</v>
      </c>
      <c r="B401" s="162" t="s">
        <v>1223</v>
      </c>
      <c r="C401" s="163" t="s">
        <v>355</v>
      </c>
      <c r="D401" s="162" t="s">
        <v>47</v>
      </c>
      <c r="E401" s="162" t="s">
        <v>60</v>
      </c>
      <c r="F401" s="163" t="s">
        <v>43</v>
      </c>
      <c r="G401" s="162">
        <v>43.424700000000001</v>
      </c>
      <c r="H401" s="162">
        <v>586.38</v>
      </c>
      <c r="I401" s="123">
        <v>586.38</v>
      </c>
      <c r="J401" s="162">
        <v>586.38</v>
      </c>
      <c r="K401" s="162">
        <v>0</v>
      </c>
      <c r="L401" s="162">
        <v>25463.38</v>
      </c>
      <c r="M401" s="162">
        <v>25463.38</v>
      </c>
    </row>
    <row r="402" spans="1:13" ht="16.5" hidden="1" customHeight="1">
      <c r="A402" s="106" t="s">
        <v>1224</v>
      </c>
      <c r="B402" s="109" t="s">
        <v>483</v>
      </c>
      <c r="C402" s="110" t="s">
        <v>484</v>
      </c>
      <c r="D402" s="109" t="s">
        <v>61</v>
      </c>
      <c r="E402" s="109" t="s">
        <v>62</v>
      </c>
      <c r="F402" s="110" t="s">
        <v>43</v>
      </c>
      <c r="G402" s="109">
        <v>296.15350000000001</v>
      </c>
      <c r="H402" s="109">
        <v>310</v>
      </c>
      <c r="I402" s="121">
        <v>588.23</v>
      </c>
      <c r="J402" s="109">
        <v>588.23</v>
      </c>
      <c r="K402" s="109">
        <v>0</v>
      </c>
      <c r="L402" s="109">
        <v>174206.37</v>
      </c>
      <c r="M402" s="109">
        <v>174206.37</v>
      </c>
    </row>
    <row r="403" spans="1:13" ht="16.5" hidden="1" customHeight="1">
      <c r="A403" s="106" t="s">
        <v>1225</v>
      </c>
      <c r="B403" s="109" t="s">
        <v>486</v>
      </c>
      <c r="C403" s="110" t="s">
        <v>484</v>
      </c>
      <c r="D403" s="109" t="s">
        <v>61</v>
      </c>
      <c r="E403" s="109" t="s">
        <v>53</v>
      </c>
      <c r="F403" s="110" t="s">
        <v>43</v>
      </c>
      <c r="G403" s="109">
        <v>45.044400000000003</v>
      </c>
      <c r="H403" s="109">
        <v>322</v>
      </c>
      <c r="I403" s="121">
        <v>599.66999999999996</v>
      </c>
      <c r="J403" s="109">
        <v>599.66999999999996</v>
      </c>
      <c r="K403" s="109">
        <v>0</v>
      </c>
      <c r="L403" s="109">
        <v>27011.78</v>
      </c>
      <c r="M403" s="109">
        <v>27011.78</v>
      </c>
    </row>
    <row r="404" spans="1:13" ht="16.5" hidden="1" customHeight="1">
      <c r="A404" s="106" t="s">
        <v>1226</v>
      </c>
      <c r="B404" s="109" t="s">
        <v>488</v>
      </c>
      <c r="C404" s="110" t="s">
        <v>484</v>
      </c>
      <c r="D404" s="109" t="s">
        <v>61</v>
      </c>
      <c r="E404" s="109" t="s">
        <v>63</v>
      </c>
      <c r="F404" s="110" t="s">
        <v>43</v>
      </c>
      <c r="G404" s="109">
        <v>36.006100000000004</v>
      </c>
      <c r="H404" s="109">
        <v>331</v>
      </c>
      <c r="I404" s="121">
        <v>615.54</v>
      </c>
      <c r="J404" s="109">
        <v>615.54</v>
      </c>
      <c r="K404" s="109">
        <v>0</v>
      </c>
      <c r="L404" s="109">
        <v>22163.19</v>
      </c>
      <c r="M404" s="109">
        <v>22163.19</v>
      </c>
    </row>
    <row r="405" spans="1:13" ht="16.5" hidden="1" customHeight="1">
      <c r="A405" s="106" t="s">
        <v>1227</v>
      </c>
      <c r="B405" s="109" t="s">
        <v>490</v>
      </c>
      <c r="C405" s="110" t="s">
        <v>484</v>
      </c>
      <c r="D405" s="109" t="s">
        <v>61</v>
      </c>
      <c r="E405" s="109" t="s">
        <v>51</v>
      </c>
      <c r="F405" s="110" t="s">
        <v>43</v>
      </c>
      <c r="G405" s="109">
        <v>900.28830000000005</v>
      </c>
      <c r="H405" s="109">
        <v>340</v>
      </c>
      <c r="I405" s="121">
        <v>632.12</v>
      </c>
      <c r="J405" s="109">
        <v>632.12</v>
      </c>
      <c r="K405" s="109">
        <v>0</v>
      </c>
      <c r="L405" s="109">
        <v>569090.24</v>
      </c>
      <c r="M405" s="109">
        <v>569090.24</v>
      </c>
    </row>
    <row r="406" spans="1:13" ht="16.5" hidden="1" customHeight="1">
      <c r="A406" s="106" t="s">
        <v>1228</v>
      </c>
      <c r="B406" s="109" t="s">
        <v>492</v>
      </c>
      <c r="C406" s="110" t="s">
        <v>484</v>
      </c>
      <c r="D406" s="109" t="s">
        <v>61</v>
      </c>
      <c r="E406" s="109" t="s">
        <v>42</v>
      </c>
      <c r="F406" s="110" t="s">
        <v>43</v>
      </c>
      <c r="G406" s="109">
        <v>578.61720000000003</v>
      </c>
      <c r="H406" s="109">
        <v>353</v>
      </c>
      <c r="I406" s="121">
        <v>661.14</v>
      </c>
      <c r="J406" s="109">
        <v>661.14</v>
      </c>
      <c r="K406" s="109">
        <v>0</v>
      </c>
      <c r="L406" s="109">
        <v>382546.98</v>
      </c>
      <c r="M406" s="109">
        <v>382546.98</v>
      </c>
    </row>
    <row r="407" spans="1:13" ht="16.5" hidden="1" customHeight="1">
      <c r="A407" s="106" t="s">
        <v>1229</v>
      </c>
      <c r="B407" s="109" t="s">
        <v>494</v>
      </c>
      <c r="C407" s="110" t="s">
        <v>484</v>
      </c>
      <c r="D407" s="109" t="s">
        <v>57</v>
      </c>
      <c r="E407" s="109" t="s">
        <v>64</v>
      </c>
      <c r="F407" s="110" t="s">
        <v>43</v>
      </c>
      <c r="G407" s="109">
        <v>0.1188</v>
      </c>
      <c r="H407" s="109">
        <v>381</v>
      </c>
      <c r="I407" s="121">
        <v>701.16</v>
      </c>
      <c r="J407" s="109">
        <v>701.16</v>
      </c>
      <c r="K407" s="109">
        <v>0</v>
      </c>
      <c r="L407" s="109">
        <v>83.3</v>
      </c>
      <c r="M407" s="109">
        <v>83.3</v>
      </c>
    </row>
    <row r="408" spans="1:13" ht="16.5" hidden="1" customHeight="1">
      <c r="A408" s="106" t="s">
        <v>1230</v>
      </c>
      <c r="B408" s="109" t="s">
        <v>496</v>
      </c>
      <c r="C408" s="110" t="s">
        <v>484</v>
      </c>
      <c r="D408" s="109" t="s">
        <v>57</v>
      </c>
      <c r="E408" s="109" t="s">
        <v>51</v>
      </c>
      <c r="F408" s="110" t="s">
        <v>43</v>
      </c>
      <c r="G408" s="109">
        <v>6.2436999999999996</v>
      </c>
      <c r="H408" s="109">
        <v>353</v>
      </c>
      <c r="I408" s="121">
        <v>632.12</v>
      </c>
      <c r="J408" s="109">
        <v>632.12</v>
      </c>
      <c r="K408" s="109">
        <v>0</v>
      </c>
      <c r="L408" s="109">
        <v>3946.77</v>
      </c>
      <c r="M408" s="109">
        <v>3946.77</v>
      </c>
    </row>
    <row r="409" spans="1:13" ht="16.5" hidden="1" customHeight="1">
      <c r="A409" s="106" t="s">
        <v>1231</v>
      </c>
      <c r="B409" s="109" t="s">
        <v>498</v>
      </c>
      <c r="C409" s="110" t="s">
        <v>484</v>
      </c>
      <c r="D409" s="109" t="s">
        <v>41</v>
      </c>
      <c r="E409" s="109" t="s">
        <v>42</v>
      </c>
      <c r="F409" s="110" t="s">
        <v>43</v>
      </c>
      <c r="G409" s="109">
        <v>4.5788000000000002</v>
      </c>
      <c r="H409" s="109">
        <v>371</v>
      </c>
      <c r="I409" s="121">
        <v>661.14</v>
      </c>
      <c r="J409" s="109">
        <v>661.14</v>
      </c>
      <c r="K409" s="109">
        <v>0</v>
      </c>
      <c r="L409" s="109">
        <v>3027.23</v>
      </c>
      <c r="M409" s="109">
        <v>3027.23</v>
      </c>
    </row>
    <row r="410" spans="1:13" ht="16.5" hidden="1" customHeight="1">
      <c r="A410" s="106" t="s">
        <v>1232</v>
      </c>
      <c r="B410" s="109" t="s">
        <v>500</v>
      </c>
      <c r="C410" s="110" t="s">
        <v>484</v>
      </c>
      <c r="D410" s="109" t="s">
        <v>65</v>
      </c>
      <c r="E410" s="109" t="s">
        <v>42</v>
      </c>
      <c r="F410" s="110" t="s">
        <v>43</v>
      </c>
      <c r="G410" s="109">
        <v>666.15470000000005</v>
      </c>
      <c r="H410" s="109">
        <v>360</v>
      </c>
      <c r="I410" s="121">
        <v>661.14</v>
      </c>
      <c r="J410" s="109">
        <v>661.14</v>
      </c>
      <c r="K410" s="109">
        <v>0</v>
      </c>
      <c r="L410" s="109">
        <v>440421.52</v>
      </c>
      <c r="M410" s="109">
        <v>440421.52</v>
      </c>
    </row>
    <row r="411" spans="1:13" ht="16.5" hidden="1" customHeight="1">
      <c r="A411" s="111" t="s">
        <v>1233</v>
      </c>
      <c r="B411" s="142" t="s">
        <v>510</v>
      </c>
      <c r="C411" s="143" t="s">
        <v>461</v>
      </c>
      <c r="D411" s="142" t="s">
        <v>66</v>
      </c>
      <c r="E411" s="142" t="s">
        <v>67</v>
      </c>
      <c r="F411" s="143" t="s">
        <v>43</v>
      </c>
      <c r="G411" s="142">
        <v>353.61279999999999</v>
      </c>
      <c r="H411" s="142">
        <v>212.73</v>
      </c>
      <c r="I411" s="121">
        <v>274.92</v>
      </c>
      <c r="J411" s="142">
        <v>292.02999999999997</v>
      </c>
      <c r="K411" s="142" t="s">
        <v>45</v>
      </c>
      <c r="L411" s="142">
        <v>97215.23</v>
      </c>
      <c r="M411" s="142">
        <v>103265.55</v>
      </c>
    </row>
    <row r="412" spans="1:13" ht="16.5" hidden="1" customHeight="1">
      <c r="A412" s="111" t="s">
        <v>1234</v>
      </c>
      <c r="B412" s="142" t="s">
        <v>510</v>
      </c>
      <c r="C412" s="143" t="s">
        <v>461</v>
      </c>
      <c r="D412" s="142" t="s">
        <v>66</v>
      </c>
      <c r="E412" s="142" t="s">
        <v>67</v>
      </c>
      <c r="F412" s="143" t="s">
        <v>43</v>
      </c>
      <c r="G412" s="142">
        <v>109.8991</v>
      </c>
      <c r="H412" s="142">
        <v>212.73</v>
      </c>
      <c r="I412" s="121">
        <v>284.33</v>
      </c>
      <c r="J412" s="142">
        <v>299.61</v>
      </c>
      <c r="K412" s="142" t="s">
        <v>45</v>
      </c>
      <c r="L412" s="142">
        <v>31247.61</v>
      </c>
      <c r="M412" s="142">
        <v>32926.870000000003</v>
      </c>
    </row>
    <row r="413" spans="1:13" ht="16.5" hidden="1" customHeight="1">
      <c r="A413" s="111" t="s">
        <v>1235</v>
      </c>
      <c r="B413" s="142" t="s">
        <v>513</v>
      </c>
      <c r="C413" s="143" t="s">
        <v>73</v>
      </c>
      <c r="D413" s="142" t="s">
        <v>514</v>
      </c>
      <c r="E413" s="142" t="s">
        <v>515</v>
      </c>
      <c r="F413" s="143" t="s">
        <v>516</v>
      </c>
      <c r="G413" s="142">
        <v>7.0095000000000001</v>
      </c>
      <c r="H413" s="142">
        <v>1039.8</v>
      </c>
      <c r="I413" s="121">
        <v>1073.7</v>
      </c>
      <c r="J413" s="142">
        <v>1133.75</v>
      </c>
      <c r="K413" s="142" t="s">
        <v>45</v>
      </c>
      <c r="L413" s="142">
        <v>7526.1</v>
      </c>
      <c r="M413" s="142">
        <v>7947.02</v>
      </c>
    </row>
    <row r="414" spans="1:13" ht="16.5" hidden="1" customHeight="1">
      <c r="A414" s="111" t="s">
        <v>1236</v>
      </c>
      <c r="B414" s="142" t="s">
        <v>513</v>
      </c>
      <c r="C414" s="143" t="s">
        <v>73</v>
      </c>
      <c r="D414" s="142" t="s">
        <v>514</v>
      </c>
      <c r="E414" s="142" t="s">
        <v>515</v>
      </c>
      <c r="F414" s="143" t="s">
        <v>516</v>
      </c>
      <c r="G414" s="142">
        <v>7.3884999999999996</v>
      </c>
      <c r="H414" s="142">
        <v>1039.8</v>
      </c>
      <c r="I414" s="155">
        <v>1022.28</v>
      </c>
      <c r="J414" s="142">
        <v>1073.7</v>
      </c>
      <c r="K414" s="142" t="s">
        <v>45</v>
      </c>
      <c r="L414" s="142">
        <v>7553.12</v>
      </c>
      <c r="M414" s="142">
        <v>7933.03</v>
      </c>
    </row>
    <row r="415" spans="1:13" ht="16.5" hidden="1" customHeight="1">
      <c r="A415" s="111" t="s">
        <v>1237</v>
      </c>
      <c r="B415" s="142" t="s">
        <v>519</v>
      </c>
      <c r="C415" s="143" t="s">
        <v>73</v>
      </c>
      <c r="D415" s="142" t="s">
        <v>520</v>
      </c>
      <c r="E415" s="142" t="s">
        <v>521</v>
      </c>
      <c r="F415" s="143" t="s">
        <v>516</v>
      </c>
      <c r="G415" s="142">
        <v>6.1021000000000001</v>
      </c>
      <c r="H415" s="142">
        <v>1439.74</v>
      </c>
      <c r="I415" s="121">
        <v>1477.54</v>
      </c>
      <c r="J415" s="142">
        <v>1544.51</v>
      </c>
      <c r="K415" s="142" t="s">
        <v>45</v>
      </c>
      <c r="L415" s="142">
        <v>9016.1</v>
      </c>
      <c r="M415" s="142">
        <v>9424.75</v>
      </c>
    </row>
    <row r="416" spans="1:13" ht="16.5" hidden="1" customHeight="1">
      <c r="A416" s="111" t="s">
        <v>1238</v>
      </c>
      <c r="B416" s="142" t="s">
        <v>519</v>
      </c>
      <c r="C416" s="143" t="s">
        <v>73</v>
      </c>
      <c r="D416" s="142" t="s">
        <v>520</v>
      </c>
      <c r="E416" s="142" t="s">
        <v>521</v>
      </c>
      <c r="F416" s="143" t="s">
        <v>516</v>
      </c>
      <c r="G416" s="142">
        <v>27.877700000000001</v>
      </c>
      <c r="H416" s="142">
        <v>1439.74</v>
      </c>
      <c r="I416" s="155">
        <v>1420.21</v>
      </c>
      <c r="J416" s="142">
        <v>1477.54</v>
      </c>
      <c r="K416" s="142" t="s">
        <v>45</v>
      </c>
      <c r="L416" s="142">
        <v>39592.19</v>
      </c>
      <c r="M416" s="142">
        <v>41190.42</v>
      </c>
    </row>
    <row r="417" spans="1:13" ht="16.5" hidden="1" customHeight="1">
      <c r="A417" s="106" t="s">
        <v>1239</v>
      </c>
      <c r="B417" s="138" t="s">
        <v>524</v>
      </c>
      <c r="C417" s="139" t="s">
        <v>73</v>
      </c>
      <c r="D417" s="138" t="s">
        <v>525</v>
      </c>
      <c r="E417" s="138" t="s">
        <v>526</v>
      </c>
      <c r="F417" s="139" t="s">
        <v>516</v>
      </c>
      <c r="G417" s="138">
        <v>249.9469</v>
      </c>
      <c r="H417" s="138">
        <v>29.17</v>
      </c>
      <c r="I417" s="155">
        <v>26.68</v>
      </c>
      <c r="J417" s="138">
        <v>28.43</v>
      </c>
      <c r="K417" s="138" t="s">
        <v>45</v>
      </c>
      <c r="L417" s="138">
        <v>6668.58</v>
      </c>
      <c r="M417" s="138">
        <v>7105.99</v>
      </c>
    </row>
    <row r="418" spans="1:13" ht="16.5" hidden="1" customHeight="1">
      <c r="A418" s="106" t="s">
        <v>1240</v>
      </c>
      <c r="B418" s="138" t="s">
        <v>528</v>
      </c>
      <c r="C418" s="139" t="s">
        <v>73</v>
      </c>
      <c r="D418" s="138" t="s">
        <v>529</v>
      </c>
      <c r="E418" s="138" t="s">
        <v>530</v>
      </c>
      <c r="F418" s="139" t="s">
        <v>516</v>
      </c>
      <c r="G418" s="138">
        <v>6.4999999999999997E-3</v>
      </c>
      <c r="H418" s="138">
        <v>1859.52</v>
      </c>
      <c r="I418" s="121">
        <v>1888.63</v>
      </c>
      <c r="J418" s="138">
        <v>1940.21</v>
      </c>
      <c r="K418" s="138" t="s">
        <v>45</v>
      </c>
      <c r="L418" s="138">
        <v>12.28</v>
      </c>
      <c r="M418" s="138">
        <v>12.61</v>
      </c>
    </row>
    <row r="419" spans="1:13" ht="16.5" hidden="1" customHeight="1">
      <c r="A419" s="106" t="s">
        <v>1241</v>
      </c>
      <c r="B419" s="138" t="s">
        <v>1242</v>
      </c>
      <c r="C419" s="139" t="s">
        <v>73</v>
      </c>
      <c r="D419" s="138" t="s">
        <v>1243</v>
      </c>
      <c r="E419" s="138" t="s">
        <v>1244</v>
      </c>
      <c r="F419" s="139" t="s">
        <v>516</v>
      </c>
      <c r="G419" s="138">
        <v>1.0789</v>
      </c>
      <c r="H419" s="138">
        <v>552.75</v>
      </c>
      <c r="I419" s="121">
        <v>616.9</v>
      </c>
      <c r="J419" s="138">
        <v>659.75</v>
      </c>
      <c r="K419" s="138" t="s">
        <v>45</v>
      </c>
      <c r="L419" s="138">
        <v>665.57</v>
      </c>
      <c r="M419" s="138">
        <v>711.8</v>
      </c>
    </row>
    <row r="420" spans="1:13" ht="16.5" hidden="1" customHeight="1">
      <c r="A420" s="111" t="s">
        <v>1245</v>
      </c>
      <c r="B420" s="142" t="s">
        <v>532</v>
      </c>
      <c r="C420" s="143" t="s">
        <v>73</v>
      </c>
      <c r="D420" s="142" t="s">
        <v>533</v>
      </c>
      <c r="E420" s="142" t="s">
        <v>534</v>
      </c>
      <c r="F420" s="143" t="s">
        <v>516</v>
      </c>
      <c r="G420" s="142">
        <v>14.8857</v>
      </c>
      <c r="H420" s="142">
        <v>1216.6199999999999</v>
      </c>
      <c r="I420" s="121">
        <v>1248.3800000000001</v>
      </c>
      <c r="J420" s="142">
        <v>1304.6500000000001</v>
      </c>
      <c r="K420" s="142" t="s">
        <v>45</v>
      </c>
      <c r="L420" s="142">
        <v>18583.009999999998</v>
      </c>
      <c r="M420" s="142">
        <v>19420.63</v>
      </c>
    </row>
    <row r="421" spans="1:13" ht="16.5" hidden="1" customHeight="1">
      <c r="A421" s="111" t="s">
        <v>1246</v>
      </c>
      <c r="B421" s="142" t="s">
        <v>532</v>
      </c>
      <c r="C421" s="143" t="s">
        <v>73</v>
      </c>
      <c r="D421" s="142" t="s">
        <v>533</v>
      </c>
      <c r="E421" s="142" t="s">
        <v>534</v>
      </c>
      <c r="F421" s="143" t="s">
        <v>516</v>
      </c>
      <c r="G421" s="142">
        <v>125.8514</v>
      </c>
      <c r="H421" s="142">
        <v>1216.6199999999999</v>
      </c>
      <c r="I421" s="155">
        <v>1200.22</v>
      </c>
      <c r="J421" s="142">
        <v>1248.3800000000001</v>
      </c>
      <c r="K421" s="142" t="s">
        <v>45</v>
      </c>
      <c r="L421" s="142">
        <v>151049.37</v>
      </c>
      <c r="M421" s="142">
        <v>157110.37</v>
      </c>
    </row>
    <row r="422" spans="1:13" ht="16.5" hidden="1" customHeight="1">
      <c r="A422" s="106" t="s">
        <v>1247</v>
      </c>
      <c r="B422" s="138" t="s">
        <v>537</v>
      </c>
      <c r="C422" s="139" t="s">
        <v>73</v>
      </c>
      <c r="D422" s="138" t="s">
        <v>538</v>
      </c>
      <c r="E422" s="138" t="s">
        <v>539</v>
      </c>
      <c r="F422" s="139" t="s">
        <v>516</v>
      </c>
      <c r="G422" s="138">
        <v>1.8286</v>
      </c>
      <c r="H422" s="138">
        <v>715.97</v>
      </c>
      <c r="I422" s="121">
        <v>747.77</v>
      </c>
      <c r="J422" s="138">
        <v>804.11</v>
      </c>
      <c r="K422" s="138" t="s">
        <v>45</v>
      </c>
      <c r="L422" s="138">
        <v>1367.37</v>
      </c>
      <c r="M422" s="138">
        <v>1470.4</v>
      </c>
    </row>
    <row r="423" spans="1:13" ht="16.5" hidden="1" customHeight="1">
      <c r="A423" s="106" t="s">
        <v>1248</v>
      </c>
      <c r="B423" s="138" t="s">
        <v>541</v>
      </c>
      <c r="C423" s="139" t="s">
        <v>73</v>
      </c>
      <c r="D423" s="138" t="s">
        <v>542</v>
      </c>
      <c r="E423" s="138" t="s">
        <v>543</v>
      </c>
      <c r="F423" s="139" t="s">
        <v>516</v>
      </c>
      <c r="G423" s="138">
        <v>9.2128999999999994</v>
      </c>
      <c r="H423" s="138">
        <v>319.14</v>
      </c>
      <c r="I423" s="155">
        <v>311.45999999999998</v>
      </c>
      <c r="J423" s="138">
        <v>316.83999999999997</v>
      </c>
      <c r="K423" s="138" t="s">
        <v>45</v>
      </c>
      <c r="L423" s="138">
        <v>2869.45</v>
      </c>
      <c r="M423" s="138">
        <v>2919.02</v>
      </c>
    </row>
    <row r="424" spans="1:13" ht="16.5" hidden="1" customHeight="1">
      <c r="A424" s="111" t="s">
        <v>1249</v>
      </c>
      <c r="B424" s="142" t="s">
        <v>545</v>
      </c>
      <c r="C424" s="143" t="s">
        <v>73</v>
      </c>
      <c r="D424" s="142" t="s">
        <v>546</v>
      </c>
      <c r="E424" s="142" t="s">
        <v>547</v>
      </c>
      <c r="F424" s="143" t="s">
        <v>516</v>
      </c>
      <c r="G424" s="142">
        <v>393.10469999999998</v>
      </c>
      <c r="H424" s="142">
        <v>10.49</v>
      </c>
      <c r="I424" s="155">
        <v>9.89</v>
      </c>
      <c r="J424" s="142">
        <v>10.31</v>
      </c>
      <c r="K424" s="142" t="s">
        <v>45</v>
      </c>
      <c r="L424" s="142">
        <v>3887.81</v>
      </c>
      <c r="M424" s="142">
        <v>4052.91</v>
      </c>
    </row>
    <row r="425" spans="1:13" ht="16.5" hidden="1" customHeight="1">
      <c r="A425" s="111" t="s">
        <v>1250</v>
      </c>
      <c r="B425" s="142" t="s">
        <v>545</v>
      </c>
      <c r="C425" s="143" t="s">
        <v>73</v>
      </c>
      <c r="D425" s="142" t="s">
        <v>546</v>
      </c>
      <c r="E425" s="142" t="s">
        <v>547</v>
      </c>
      <c r="F425" s="143" t="s">
        <v>516</v>
      </c>
      <c r="G425" s="142">
        <v>1.3287</v>
      </c>
      <c r="H425" s="142">
        <v>10.49</v>
      </c>
      <c r="I425" s="155">
        <v>9.89</v>
      </c>
      <c r="J425" s="142">
        <v>10.31</v>
      </c>
      <c r="K425" s="142" t="s">
        <v>45</v>
      </c>
      <c r="L425" s="142">
        <v>13.14</v>
      </c>
      <c r="M425" s="142">
        <v>13.7</v>
      </c>
    </row>
    <row r="426" spans="1:13" ht="16.5" hidden="1" customHeight="1">
      <c r="A426" s="111" t="s">
        <v>1251</v>
      </c>
      <c r="B426" s="142" t="s">
        <v>550</v>
      </c>
      <c r="C426" s="143" t="s">
        <v>73</v>
      </c>
      <c r="D426" s="142" t="s">
        <v>546</v>
      </c>
      <c r="E426" s="142" t="s">
        <v>551</v>
      </c>
      <c r="F426" s="143" t="s">
        <v>516</v>
      </c>
      <c r="G426" s="142">
        <v>692.85130000000004</v>
      </c>
      <c r="H426" s="142">
        <v>11.72</v>
      </c>
      <c r="I426" s="155">
        <v>11.12</v>
      </c>
      <c r="J426" s="142">
        <v>11.54</v>
      </c>
      <c r="K426" s="142" t="s">
        <v>45</v>
      </c>
      <c r="L426" s="142">
        <v>7704.51</v>
      </c>
      <c r="M426" s="142">
        <v>7995.5</v>
      </c>
    </row>
    <row r="427" spans="1:13" ht="16.5" hidden="1" customHeight="1">
      <c r="A427" s="111" t="s">
        <v>1252</v>
      </c>
      <c r="B427" s="142" t="s">
        <v>550</v>
      </c>
      <c r="C427" s="143" t="s">
        <v>73</v>
      </c>
      <c r="D427" s="142" t="s">
        <v>546</v>
      </c>
      <c r="E427" s="142" t="s">
        <v>551</v>
      </c>
      <c r="F427" s="143" t="s">
        <v>516</v>
      </c>
      <c r="G427" s="142">
        <v>1.7250000000000001</v>
      </c>
      <c r="H427" s="142">
        <v>11.72</v>
      </c>
      <c r="I427" s="155">
        <v>11.12</v>
      </c>
      <c r="J427" s="142">
        <v>11.44</v>
      </c>
      <c r="K427" s="142" t="s">
        <v>45</v>
      </c>
      <c r="L427" s="142">
        <v>19.18</v>
      </c>
      <c r="M427" s="142">
        <v>19.73</v>
      </c>
    </row>
    <row r="428" spans="1:13" ht="16.5" hidden="1" customHeight="1">
      <c r="A428" s="111" t="s">
        <v>1253</v>
      </c>
      <c r="B428" s="142" t="s">
        <v>554</v>
      </c>
      <c r="C428" s="143" t="s">
        <v>73</v>
      </c>
      <c r="D428" s="142" t="s">
        <v>555</v>
      </c>
      <c r="E428" s="142" t="s">
        <v>556</v>
      </c>
      <c r="F428" s="143" t="s">
        <v>516</v>
      </c>
      <c r="G428" s="142">
        <v>7.5899999999999995E-2</v>
      </c>
      <c r="H428" s="142">
        <v>2418.5300000000002</v>
      </c>
      <c r="I428" s="155">
        <v>1911.44</v>
      </c>
      <c r="J428" s="142">
        <v>1914.64</v>
      </c>
      <c r="K428" s="142" t="s">
        <v>45</v>
      </c>
      <c r="L428" s="142">
        <v>145.08000000000001</v>
      </c>
      <c r="M428" s="142">
        <v>145.32</v>
      </c>
    </row>
    <row r="429" spans="1:13" ht="16.5" hidden="1" customHeight="1">
      <c r="A429" s="111" t="s">
        <v>1254</v>
      </c>
      <c r="B429" s="142" t="s">
        <v>554</v>
      </c>
      <c r="C429" s="143" t="s">
        <v>73</v>
      </c>
      <c r="D429" s="142" t="s">
        <v>555</v>
      </c>
      <c r="E429" s="142" t="s">
        <v>556</v>
      </c>
      <c r="F429" s="143" t="s">
        <v>516</v>
      </c>
      <c r="G429" s="142">
        <v>34.266599999999997</v>
      </c>
      <c r="H429" s="142">
        <v>2418.5300000000002</v>
      </c>
      <c r="I429" s="121">
        <v>2474.98</v>
      </c>
      <c r="J429" s="142">
        <v>2574.9899999999998</v>
      </c>
      <c r="K429" s="142" t="s">
        <v>45</v>
      </c>
      <c r="L429" s="142">
        <v>84809.15</v>
      </c>
      <c r="M429" s="142">
        <v>88236.15</v>
      </c>
    </row>
    <row r="430" spans="1:13" ht="16.5" hidden="1" customHeight="1">
      <c r="A430" s="111" t="s">
        <v>1255</v>
      </c>
      <c r="B430" s="142" t="s">
        <v>554</v>
      </c>
      <c r="C430" s="143" t="s">
        <v>73</v>
      </c>
      <c r="D430" s="142" t="s">
        <v>555</v>
      </c>
      <c r="E430" s="142" t="s">
        <v>556</v>
      </c>
      <c r="F430" s="143" t="s">
        <v>516</v>
      </c>
      <c r="G430" s="142">
        <v>12.059200000000001</v>
      </c>
      <c r="H430" s="142">
        <v>2418.5300000000002</v>
      </c>
      <c r="I430" s="155">
        <v>2389.37</v>
      </c>
      <c r="J430" s="142">
        <v>2474.98</v>
      </c>
      <c r="K430" s="142" t="s">
        <v>45</v>
      </c>
      <c r="L430" s="142">
        <v>28813.89</v>
      </c>
      <c r="M430" s="142">
        <v>29846.28</v>
      </c>
    </row>
    <row r="431" spans="1:13" ht="16.5" hidden="1" customHeight="1">
      <c r="A431" s="106" t="s">
        <v>1256</v>
      </c>
      <c r="B431" s="138" t="s">
        <v>560</v>
      </c>
      <c r="C431" s="139" t="s">
        <v>73</v>
      </c>
      <c r="D431" s="138" t="s">
        <v>561</v>
      </c>
      <c r="E431" s="138" t="s">
        <v>562</v>
      </c>
      <c r="F431" s="139" t="s">
        <v>516</v>
      </c>
      <c r="G431" s="138">
        <v>13.042899999999999</v>
      </c>
      <c r="H431" s="138">
        <v>253.21</v>
      </c>
      <c r="I431" s="155">
        <v>251.92</v>
      </c>
      <c r="J431" s="138">
        <v>252.82</v>
      </c>
      <c r="K431" s="138" t="s">
        <v>45</v>
      </c>
      <c r="L431" s="138">
        <v>3285.77</v>
      </c>
      <c r="M431" s="138">
        <v>3297.51</v>
      </c>
    </row>
    <row r="432" spans="1:13" ht="16.5" hidden="1" customHeight="1">
      <c r="A432" s="111" t="s">
        <v>1257</v>
      </c>
      <c r="B432" s="142" t="s">
        <v>564</v>
      </c>
      <c r="C432" s="143" t="s">
        <v>73</v>
      </c>
      <c r="D432" s="142" t="s">
        <v>561</v>
      </c>
      <c r="E432" s="142" t="s">
        <v>565</v>
      </c>
      <c r="F432" s="143" t="s">
        <v>516</v>
      </c>
      <c r="G432" s="142">
        <v>4.5803000000000003</v>
      </c>
      <c r="H432" s="142">
        <v>260.41000000000003</v>
      </c>
      <c r="I432" s="155">
        <v>258.14</v>
      </c>
      <c r="J432" s="142">
        <v>259.73</v>
      </c>
      <c r="K432" s="142" t="s">
        <v>45</v>
      </c>
      <c r="L432" s="142">
        <v>1182.3599999999999</v>
      </c>
      <c r="M432" s="142">
        <v>1189.6400000000001</v>
      </c>
    </row>
    <row r="433" spans="1:13" ht="16.5" hidden="1" customHeight="1">
      <c r="A433" s="111" t="s">
        <v>1258</v>
      </c>
      <c r="B433" s="142" t="s">
        <v>564</v>
      </c>
      <c r="C433" s="143" t="s">
        <v>73</v>
      </c>
      <c r="D433" s="142" t="s">
        <v>561</v>
      </c>
      <c r="E433" s="142" t="s">
        <v>565</v>
      </c>
      <c r="F433" s="143" t="s">
        <v>516</v>
      </c>
      <c r="G433" s="142">
        <v>0.45579999999999998</v>
      </c>
      <c r="H433" s="142">
        <v>260.41000000000003</v>
      </c>
      <c r="I433" s="155">
        <v>258.14</v>
      </c>
      <c r="J433" s="142">
        <v>258.14</v>
      </c>
      <c r="K433" s="142" t="s">
        <v>45</v>
      </c>
      <c r="L433" s="142">
        <v>117.66</v>
      </c>
      <c r="M433" s="142">
        <v>117.66</v>
      </c>
    </row>
    <row r="434" spans="1:13" ht="16.5" hidden="1" customHeight="1">
      <c r="A434" s="106" t="s">
        <v>1259</v>
      </c>
      <c r="B434" s="138" t="s">
        <v>567</v>
      </c>
      <c r="C434" s="139" t="s">
        <v>73</v>
      </c>
      <c r="D434" s="138" t="s">
        <v>568</v>
      </c>
      <c r="E434" s="138" t="s">
        <v>569</v>
      </c>
      <c r="F434" s="139" t="s">
        <v>516</v>
      </c>
      <c r="G434" s="138">
        <v>17.901199999999999</v>
      </c>
      <c r="H434" s="138">
        <v>284.31</v>
      </c>
      <c r="I434" s="155">
        <v>280.66000000000003</v>
      </c>
      <c r="J434" s="138">
        <v>283.22000000000003</v>
      </c>
      <c r="K434" s="138" t="s">
        <v>45</v>
      </c>
      <c r="L434" s="138">
        <v>5024.1499999999996</v>
      </c>
      <c r="M434" s="138">
        <v>5069.9799999999996</v>
      </c>
    </row>
    <row r="435" spans="1:13" ht="16.5" hidden="1" customHeight="1">
      <c r="A435" s="106" t="s">
        <v>1260</v>
      </c>
      <c r="B435" s="138" t="s">
        <v>1261</v>
      </c>
      <c r="C435" s="139" t="s">
        <v>73</v>
      </c>
      <c r="D435" s="138" t="s">
        <v>1262</v>
      </c>
      <c r="E435" s="138" t="s">
        <v>1263</v>
      </c>
      <c r="F435" s="139" t="s">
        <v>516</v>
      </c>
      <c r="G435" s="138">
        <v>1.9494</v>
      </c>
      <c r="H435" s="138">
        <v>25.91</v>
      </c>
      <c r="I435" s="155">
        <v>22.44</v>
      </c>
      <c r="J435" s="138">
        <v>24.87</v>
      </c>
      <c r="K435" s="138" t="s">
        <v>45</v>
      </c>
      <c r="L435" s="138">
        <v>43.74</v>
      </c>
      <c r="M435" s="138">
        <v>48.48</v>
      </c>
    </row>
    <row r="436" spans="1:13" ht="16.5" hidden="1" customHeight="1">
      <c r="A436" s="106" t="s">
        <v>1264</v>
      </c>
      <c r="B436" s="138" t="s">
        <v>571</v>
      </c>
      <c r="C436" s="139" t="s">
        <v>73</v>
      </c>
      <c r="D436" s="138" t="s">
        <v>572</v>
      </c>
      <c r="E436" s="138" t="s">
        <v>573</v>
      </c>
      <c r="F436" s="139" t="s">
        <v>516</v>
      </c>
      <c r="G436" s="138">
        <v>112.25790000000001</v>
      </c>
      <c r="H436" s="138">
        <v>54.68</v>
      </c>
      <c r="I436" s="155">
        <v>52.76</v>
      </c>
      <c r="J436" s="138">
        <v>54.1</v>
      </c>
      <c r="K436" s="138" t="s">
        <v>45</v>
      </c>
      <c r="L436" s="138">
        <v>5922.73</v>
      </c>
      <c r="M436" s="138">
        <v>6073.15</v>
      </c>
    </row>
    <row r="437" spans="1:13" ht="16.5" hidden="1" customHeight="1">
      <c r="A437" s="106" t="s">
        <v>1265</v>
      </c>
      <c r="B437" s="138" t="s">
        <v>575</v>
      </c>
      <c r="C437" s="139" t="s">
        <v>73</v>
      </c>
      <c r="D437" s="138" t="s">
        <v>576</v>
      </c>
      <c r="E437" s="138" t="s">
        <v>573</v>
      </c>
      <c r="F437" s="139" t="s">
        <v>516</v>
      </c>
      <c r="G437" s="138">
        <v>106.4348</v>
      </c>
      <c r="H437" s="138">
        <v>48.31</v>
      </c>
      <c r="I437" s="155">
        <v>43.49</v>
      </c>
      <c r="J437" s="138">
        <v>46.86</v>
      </c>
      <c r="K437" s="138" t="s">
        <v>45</v>
      </c>
      <c r="L437" s="138">
        <v>4628.8500000000004</v>
      </c>
      <c r="M437" s="138">
        <v>4987.53</v>
      </c>
    </row>
    <row r="438" spans="1:13" ht="16.5" hidden="1" customHeight="1">
      <c r="A438" s="106" t="s">
        <v>1266</v>
      </c>
      <c r="B438" s="138" t="s">
        <v>578</v>
      </c>
      <c r="C438" s="139" t="s">
        <v>73</v>
      </c>
      <c r="D438" s="138" t="s">
        <v>579</v>
      </c>
      <c r="E438" s="138" t="s">
        <v>573</v>
      </c>
      <c r="F438" s="139" t="s">
        <v>516</v>
      </c>
      <c r="G438" s="138">
        <v>361.0926</v>
      </c>
      <c r="H438" s="138">
        <v>30.06</v>
      </c>
      <c r="I438" s="155">
        <v>28.14</v>
      </c>
      <c r="J438" s="138">
        <v>29.48</v>
      </c>
      <c r="K438" s="138" t="s">
        <v>45</v>
      </c>
      <c r="L438" s="138">
        <v>10161.15</v>
      </c>
      <c r="M438" s="138">
        <v>10645.01</v>
      </c>
    </row>
    <row r="439" spans="1:13" ht="16.5" hidden="1" customHeight="1">
      <c r="A439" s="111" t="s">
        <v>1267</v>
      </c>
      <c r="B439" s="142" t="s">
        <v>1268</v>
      </c>
      <c r="C439" s="143" t="s">
        <v>73</v>
      </c>
      <c r="D439" s="142" t="s">
        <v>1269</v>
      </c>
      <c r="E439" s="142" t="s">
        <v>1270</v>
      </c>
      <c r="F439" s="143" t="s">
        <v>516</v>
      </c>
      <c r="G439" s="142">
        <v>1.9956</v>
      </c>
      <c r="H439" s="142">
        <v>28.17</v>
      </c>
      <c r="I439" s="155">
        <v>24.57</v>
      </c>
      <c r="J439" s="142">
        <v>27.09</v>
      </c>
      <c r="K439" s="142" t="s">
        <v>45</v>
      </c>
      <c r="L439" s="142">
        <v>49.03</v>
      </c>
      <c r="M439" s="142">
        <v>54.06</v>
      </c>
    </row>
    <row r="440" spans="1:13" ht="16.5" hidden="1" customHeight="1">
      <c r="A440" s="111" t="s">
        <v>1271</v>
      </c>
      <c r="B440" s="142" t="s">
        <v>1268</v>
      </c>
      <c r="C440" s="143" t="s">
        <v>73</v>
      </c>
      <c r="D440" s="142" t="s">
        <v>1269</v>
      </c>
      <c r="E440" s="142" t="s">
        <v>1270</v>
      </c>
      <c r="F440" s="143" t="s">
        <v>516</v>
      </c>
      <c r="G440" s="142">
        <v>6.0000000000000001E-3</v>
      </c>
      <c r="H440" s="142">
        <v>28.17</v>
      </c>
      <c r="I440" s="155">
        <v>24.57</v>
      </c>
      <c r="J440" s="142">
        <v>24.57</v>
      </c>
      <c r="K440" s="142" t="s">
        <v>45</v>
      </c>
      <c r="L440" s="142">
        <v>0.15</v>
      </c>
      <c r="M440" s="142">
        <v>0.15</v>
      </c>
    </row>
    <row r="441" spans="1:13" ht="16.5" hidden="1" customHeight="1">
      <c r="A441" s="106" t="s">
        <v>1272</v>
      </c>
      <c r="B441" s="138" t="s">
        <v>1273</v>
      </c>
      <c r="C441" s="139" t="s">
        <v>73</v>
      </c>
      <c r="D441" s="138" t="s">
        <v>1274</v>
      </c>
      <c r="E441" s="138" t="s">
        <v>1275</v>
      </c>
      <c r="F441" s="139" t="s">
        <v>516</v>
      </c>
      <c r="G441" s="138">
        <v>8.3999999999999995E-3</v>
      </c>
      <c r="H441" s="138">
        <v>38.74</v>
      </c>
      <c r="I441" s="155">
        <v>33.340000000000003</v>
      </c>
      <c r="J441" s="138">
        <v>33.340000000000003</v>
      </c>
      <c r="K441" s="138" t="s">
        <v>45</v>
      </c>
      <c r="L441" s="138">
        <v>0.28000000000000003</v>
      </c>
      <c r="M441" s="138">
        <v>0.28000000000000003</v>
      </c>
    </row>
    <row r="442" spans="1:13" ht="16.5" hidden="1" customHeight="1">
      <c r="A442" s="106" t="s">
        <v>1276</v>
      </c>
      <c r="B442" s="138" t="s">
        <v>581</v>
      </c>
      <c r="C442" s="139" t="s">
        <v>73</v>
      </c>
      <c r="D442" s="138" t="s">
        <v>582</v>
      </c>
      <c r="E442" s="138" t="s">
        <v>583</v>
      </c>
      <c r="F442" s="139" t="s">
        <v>516</v>
      </c>
      <c r="G442" s="138">
        <v>83.915999999999997</v>
      </c>
      <c r="H442" s="138">
        <v>41.05</v>
      </c>
      <c r="I442" s="155">
        <v>35.42</v>
      </c>
      <c r="J442" s="138">
        <v>39.36</v>
      </c>
      <c r="K442" s="138" t="s">
        <v>45</v>
      </c>
      <c r="L442" s="138">
        <v>2972.3</v>
      </c>
      <c r="M442" s="138">
        <v>3302.93</v>
      </c>
    </row>
    <row r="443" spans="1:13" ht="16.5" hidden="1" customHeight="1">
      <c r="A443" s="106" t="s">
        <v>1277</v>
      </c>
      <c r="B443" s="138" t="s">
        <v>585</v>
      </c>
      <c r="C443" s="139" t="s">
        <v>73</v>
      </c>
      <c r="D443" s="138" t="s">
        <v>586</v>
      </c>
      <c r="E443" s="138" t="s">
        <v>587</v>
      </c>
      <c r="F443" s="139" t="s">
        <v>516</v>
      </c>
      <c r="G443" s="138">
        <v>0.24529999999999999</v>
      </c>
      <c r="H443" s="138">
        <v>195.44</v>
      </c>
      <c r="I443" s="155">
        <v>186.84</v>
      </c>
      <c r="J443" s="138">
        <v>192.86</v>
      </c>
      <c r="K443" s="138" t="s">
        <v>45</v>
      </c>
      <c r="L443" s="138">
        <v>45.83</v>
      </c>
      <c r="M443" s="138">
        <v>47.31</v>
      </c>
    </row>
    <row r="444" spans="1:13" ht="16.5" hidden="1" customHeight="1">
      <c r="A444" s="106" t="s">
        <v>1278</v>
      </c>
      <c r="B444" s="138" t="s">
        <v>589</v>
      </c>
      <c r="C444" s="139" t="s">
        <v>73</v>
      </c>
      <c r="D444" s="138" t="s">
        <v>590</v>
      </c>
      <c r="E444" s="138" t="s">
        <v>591</v>
      </c>
      <c r="F444" s="139" t="s">
        <v>516</v>
      </c>
      <c r="G444" s="138">
        <v>198.375</v>
      </c>
      <c r="H444" s="138">
        <v>53.21</v>
      </c>
      <c r="I444" s="155">
        <v>51.51</v>
      </c>
      <c r="J444" s="138">
        <v>52.7</v>
      </c>
      <c r="K444" s="138" t="s">
        <v>45</v>
      </c>
      <c r="L444" s="138">
        <v>10218.299999999999</v>
      </c>
      <c r="M444" s="138">
        <v>10454.36</v>
      </c>
    </row>
    <row r="445" spans="1:13" ht="16.5" hidden="1" customHeight="1">
      <c r="A445" s="106" t="s">
        <v>1279</v>
      </c>
      <c r="B445" s="138" t="s">
        <v>1280</v>
      </c>
      <c r="C445" s="139" t="s">
        <v>73</v>
      </c>
      <c r="D445" s="138" t="s">
        <v>1281</v>
      </c>
      <c r="E445" s="138" t="s">
        <v>45</v>
      </c>
      <c r="F445" s="139" t="s">
        <v>516</v>
      </c>
      <c r="G445" s="138">
        <v>25.611699999999999</v>
      </c>
      <c r="H445" s="138">
        <v>251.18</v>
      </c>
      <c r="I445" s="155">
        <v>246.68</v>
      </c>
      <c r="J445" s="138">
        <v>249.83</v>
      </c>
      <c r="K445" s="138" t="s">
        <v>45</v>
      </c>
      <c r="L445" s="138">
        <v>6317.89</v>
      </c>
      <c r="M445" s="138">
        <v>6398.57</v>
      </c>
    </row>
    <row r="446" spans="1:13" ht="16.5" hidden="1" customHeight="1">
      <c r="A446" s="106" t="s">
        <v>1282</v>
      </c>
      <c r="B446" s="138" t="s">
        <v>1283</v>
      </c>
      <c r="C446" s="139" t="s">
        <v>73</v>
      </c>
      <c r="D446" s="138" t="s">
        <v>1284</v>
      </c>
      <c r="E446" s="138" t="s">
        <v>45</v>
      </c>
      <c r="F446" s="139" t="s">
        <v>516</v>
      </c>
      <c r="G446" s="138">
        <v>86.261799999999994</v>
      </c>
      <c r="H446" s="138">
        <v>15.94</v>
      </c>
      <c r="I446" s="155">
        <v>15.04</v>
      </c>
      <c r="J446" s="138">
        <v>15.67</v>
      </c>
      <c r="K446" s="138" t="s">
        <v>45</v>
      </c>
      <c r="L446" s="138">
        <v>1297.3800000000001</v>
      </c>
      <c r="M446" s="138">
        <v>1351.72</v>
      </c>
    </row>
    <row r="447" spans="1:13" ht="16.5" hidden="1" customHeight="1">
      <c r="A447" s="106" t="s">
        <v>1285</v>
      </c>
      <c r="B447" s="138" t="s">
        <v>1286</v>
      </c>
      <c r="C447" s="139" t="s">
        <v>73</v>
      </c>
      <c r="D447" s="138" t="s">
        <v>1287</v>
      </c>
      <c r="E447" s="138" t="s">
        <v>591</v>
      </c>
      <c r="F447" s="139" t="s">
        <v>516</v>
      </c>
      <c r="G447" s="138">
        <v>10.199</v>
      </c>
      <c r="H447" s="138">
        <v>22.07</v>
      </c>
      <c r="I447" s="155">
        <v>19.97</v>
      </c>
      <c r="J447" s="138">
        <v>21.44</v>
      </c>
      <c r="K447" s="138" t="s">
        <v>45</v>
      </c>
      <c r="L447" s="138">
        <v>203.67</v>
      </c>
      <c r="M447" s="138">
        <v>218.67</v>
      </c>
    </row>
    <row r="448" spans="1:13" ht="16.5" hidden="1" customHeight="1">
      <c r="A448" s="111" t="s">
        <v>1288</v>
      </c>
      <c r="B448" s="142" t="s">
        <v>593</v>
      </c>
      <c r="C448" s="143" t="s">
        <v>73</v>
      </c>
      <c r="D448" s="142" t="s">
        <v>594</v>
      </c>
      <c r="E448" s="142" t="s">
        <v>595</v>
      </c>
      <c r="F448" s="143" t="s">
        <v>516</v>
      </c>
      <c r="G448" s="142">
        <v>211.0487</v>
      </c>
      <c r="H448" s="142">
        <v>64.83</v>
      </c>
      <c r="I448" s="155">
        <v>55.79</v>
      </c>
      <c r="J448" s="142">
        <v>62.12</v>
      </c>
      <c r="K448" s="142" t="s">
        <v>45</v>
      </c>
      <c r="L448" s="142">
        <v>11774.41</v>
      </c>
      <c r="M448" s="142">
        <v>13110.35</v>
      </c>
    </row>
    <row r="449" spans="1:13" ht="16.5" hidden="1" customHeight="1">
      <c r="A449" s="111" t="s">
        <v>1289</v>
      </c>
      <c r="B449" s="142" t="s">
        <v>593</v>
      </c>
      <c r="C449" s="143" t="s">
        <v>73</v>
      </c>
      <c r="D449" s="142" t="s">
        <v>594</v>
      </c>
      <c r="E449" s="142" t="s">
        <v>595</v>
      </c>
      <c r="F449" s="143" t="s">
        <v>516</v>
      </c>
      <c r="G449" s="142">
        <v>0.68289999999999995</v>
      </c>
      <c r="H449" s="142">
        <v>64.83</v>
      </c>
      <c r="I449" s="155">
        <v>55.79</v>
      </c>
      <c r="J449" s="142">
        <v>62.12</v>
      </c>
      <c r="K449" s="142" t="s">
        <v>45</v>
      </c>
      <c r="L449" s="142">
        <v>38.1</v>
      </c>
      <c r="M449" s="142">
        <v>42.42</v>
      </c>
    </row>
    <row r="450" spans="1:13" ht="16.5" hidden="1" customHeight="1">
      <c r="A450" s="111" t="s">
        <v>1290</v>
      </c>
      <c r="B450" s="142" t="s">
        <v>598</v>
      </c>
      <c r="C450" s="143" t="s">
        <v>73</v>
      </c>
      <c r="D450" s="142" t="s">
        <v>594</v>
      </c>
      <c r="E450" s="142" t="s">
        <v>599</v>
      </c>
      <c r="F450" s="143" t="s">
        <v>516</v>
      </c>
      <c r="G450" s="142">
        <v>216.1695</v>
      </c>
      <c r="H450" s="142">
        <v>94.7</v>
      </c>
      <c r="I450" s="155">
        <v>80.22</v>
      </c>
      <c r="J450" s="142">
        <v>90.35</v>
      </c>
      <c r="K450" s="142" t="s">
        <v>45</v>
      </c>
      <c r="L450" s="142">
        <v>17341.12</v>
      </c>
      <c r="M450" s="142">
        <v>19530.91</v>
      </c>
    </row>
    <row r="451" spans="1:13" ht="16.5" hidden="1" customHeight="1">
      <c r="A451" s="111" t="s">
        <v>1291</v>
      </c>
      <c r="B451" s="142" t="s">
        <v>598</v>
      </c>
      <c r="C451" s="143" t="s">
        <v>73</v>
      </c>
      <c r="D451" s="142" t="s">
        <v>594</v>
      </c>
      <c r="E451" s="142" t="s">
        <v>599</v>
      </c>
      <c r="F451" s="143" t="s">
        <v>516</v>
      </c>
      <c r="G451" s="142">
        <v>0.34589999999999999</v>
      </c>
      <c r="H451" s="142">
        <v>94.7</v>
      </c>
      <c r="I451" s="155">
        <v>80.22</v>
      </c>
      <c r="J451" s="142">
        <v>80.22</v>
      </c>
      <c r="K451" s="142" t="s">
        <v>45</v>
      </c>
      <c r="L451" s="142">
        <v>27.75</v>
      </c>
      <c r="M451" s="142">
        <v>27.75</v>
      </c>
    </row>
    <row r="452" spans="1:13" ht="16.5" hidden="1" customHeight="1">
      <c r="A452" s="106" t="s">
        <v>1292</v>
      </c>
      <c r="B452" s="138" t="s">
        <v>601</v>
      </c>
      <c r="C452" s="139" t="s">
        <v>73</v>
      </c>
      <c r="D452" s="138" t="s">
        <v>602</v>
      </c>
      <c r="E452" s="138" t="s">
        <v>603</v>
      </c>
      <c r="F452" s="139" t="s">
        <v>516</v>
      </c>
      <c r="G452" s="138">
        <v>38.4375</v>
      </c>
      <c r="H452" s="138">
        <v>121.68</v>
      </c>
      <c r="I452" s="155">
        <v>103.38</v>
      </c>
      <c r="J452" s="138">
        <v>116.19</v>
      </c>
      <c r="K452" s="138" t="s">
        <v>45</v>
      </c>
      <c r="L452" s="138">
        <v>3973.67</v>
      </c>
      <c r="M452" s="138">
        <v>4466.05</v>
      </c>
    </row>
    <row r="453" spans="1:13" ht="16.5" hidden="1" customHeight="1">
      <c r="A453" s="106" t="s">
        <v>1293</v>
      </c>
      <c r="B453" s="138" t="s">
        <v>1294</v>
      </c>
      <c r="C453" s="139" t="s">
        <v>73</v>
      </c>
      <c r="D453" s="138" t="s">
        <v>1295</v>
      </c>
      <c r="E453" s="138" t="s">
        <v>1296</v>
      </c>
      <c r="F453" s="139" t="s">
        <v>516</v>
      </c>
      <c r="G453" s="138">
        <v>9.2287999999999997</v>
      </c>
      <c r="H453" s="138">
        <v>106.01</v>
      </c>
      <c r="I453" s="155">
        <v>95.4</v>
      </c>
      <c r="J453" s="138">
        <v>102.83</v>
      </c>
      <c r="K453" s="138" t="s">
        <v>45</v>
      </c>
      <c r="L453" s="138">
        <v>880.43</v>
      </c>
      <c r="M453" s="138">
        <v>949</v>
      </c>
    </row>
    <row r="454" spans="1:13" ht="16.5" hidden="1" customHeight="1">
      <c r="A454" s="106" t="s">
        <v>1297</v>
      </c>
      <c r="B454" s="138" t="s">
        <v>605</v>
      </c>
      <c r="C454" s="139" t="s">
        <v>73</v>
      </c>
      <c r="D454" s="138" t="s">
        <v>606</v>
      </c>
      <c r="E454" s="138" t="s">
        <v>607</v>
      </c>
      <c r="F454" s="139" t="s">
        <v>516</v>
      </c>
      <c r="G454" s="138">
        <v>1.47E-2</v>
      </c>
      <c r="H454" s="138">
        <v>120.86</v>
      </c>
      <c r="I454" s="155">
        <v>116.88</v>
      </c>
      <c r="J454" s="138">
        <v>119.66</v>
      </c>
      <c r="K454" s="138" t="s">
        <v>45</v>
      </c>
      <c r="L454" s="138">
        <v>1.72</v>
      </c>
      <c r="M454" s="138">
        <v>1.76</v>
      </c>
    </row>
    <row r="455" spans="1:13" ht="16.5" hidden="1" customHeight="1">
      <c r="A455" s="106" t="s">
        <v>1298</v>
      </c>
      <c r="B455" s="138" t="s">
        <v>609</v>
      </c>
      <c r="C455" s="139" t="s">
        <v>73</v>
      </c>
      <c r="D455" s="138" t="s">
        <v>610</v>
      </c>
      <c r="E455" s="138" t="s">
        <v>611</v>
      </c>
      <c r="F455" s="139" t="s">
        <v>516</v>
      </c>
      <c r="G455" s="138">
        <v>58.463999999999999</v>
      </c>
      <c r="H455" s="138">
        <v>199.44</v>
      </c>
      <c r="I455" s="155">
        <v>177.39</v>
      </c>
      <c r="J455" s="138">
        <v>192.83</v>
      </c>
      <c r="K455" s="138" t="s">
        <v>45</v>
      </c>
      <c r="L455" s="138">
        <v>10370.93</v>
      </c>
      <c r="M455" s="138">
        <v>11273.61</v>
      </c>
    </row>
    <row r="456" spans="1:13" ht="16.5" hidden="1" customHeight="1">
      <c r="A456" s="106" t="s">
        <v>1299</v>
      </c>
      <c r="B456" s="138" t="s">
        <v>1300</v>
      </c>
      <c r="C456" s="139" t="s">
        <v>73</v>
      </c>
      <c r="D456" s="138" t="s">
        <v>1301</v>
      </c>
      <c r="E456" s="138" t="s">
        <v>1302</v>
      </c>
      <c r="F456" s="139" t="s">
        <v>516</v>
      </c>
      <c r="G456" s="138">
        <v>47.490900000000003</v>
      </c>
      <c r="H456" s="138">
        <v>33.380000000000003</v>
      </c>
      <c r="I456" s="155">
        <v>30.96</v>
      </c>
      <c r="J456" s="138">
        <v>32.65</v>
      </c>
      <c r="K456" s="138" t="s">
        <v>45</v>
      </c>
      <c r="L456" s="138">
        <v>1470.32</v>
      </c>
      <c r="M456" s="138">
        <v>1550.58</v>
      </c>
    </row>
    <row r="457" spans="1:13" ht="16.5" hidden="1" customHeight="1">
      <c r="A457" s="106" t="s">
        <v>1303</v>
      </c>
      <c r="B457" s="138" t="s">
        <v>613</v>
      </c>
      <c r="C457" s="139" t="s">
        <v>73</v>
      </c>
      <c r="D457" s="138" t="s">
        <v>614</v>
      </c>
      <c r="E457" s="138" t="s">
        <v>45</v>
      </c>
      <c r="F457" s="139" t="s">
        <v>516</v>
      </c>
      <c r="G457" s="138">
        <v>1.4437</v>
      </c>
      <c r="H457" s="138">
        <v>42.76</v>
      </c>
      <c r="I457" s="121">
        <v>48.26</v>
      </c>
      <c r="J457" s="138">
        <v>54.62</v>
      </c>
      <c r="K457" s="138" t="s">
        <v>45</v>
      </c>
      <c r="L457" s="138">
        <v>69.67</v>
      </c>
      <c r="M457" s="138">
        <v>78.849999999999994</v>
      </c>
    </row>
    <row r="458" spans="1:13" ht="16.5" hidden="1" customHeight="1">
      <c r="A458" s="106" t="s">
        <v>1304</v>
      </c>
      <c r="B458" s="138" t="s">
        <v>613</v>
      </c>
      <c r="C458" s="139" t="s">
        <v>73</v>
      </c>
      <c r="D458" s="138" t="s">
        <v>614</v>
      </c>
      <c r="E458" s="138" t="s">
        <v>45</v>
      </c>
      <c r="F458" s="139" t="s">
        <v>516</v>
      </c>
      <c r="G458" s="138">
        <v>4.3310000000000004</v>
      </c>
      <c r="H458" s="138">
        <v>42.76</v>
      </c>
      <c r="I458" s="121">
        <v>48.26</v>
      </c>
      <c r="J458" s="138">
        <v>54.62</v>
      </c>
      <c r="K458" s="138" t="s">
        <v>45</v>
      </c>
      <c r="L458" s="138">
        <v>209.01</v>
      </c>
      <c r="M458" s="138">
        <v>236.56</v>
      </c>
    </row>
    <row r="459" spans="1:13" ht="16.5" hidden="1" customHeight="1">
      <c r="A459" s="106" t="s">
        <v>1305</v>
      </c>
      <c r="B459" s="138" t="s">
        <v>617</v>
      </c>
      <c r="C459" s="139" t="s">
        <v>73</v>
      </c>
      <c r="D459" s="138" t="s">
        <v>618</v>
      </c>
      <c r="E459" s="138" t="s">
        <v>619</v>
      </c>
      <c r="F459" s="139" t="s">
        <v>516</v>
      </c>
      <c r="G459" s="138">
        <v>8.6599999999999996E-2</v>
      </c>
      <c r="H459" s="138">
        <v>459.72</v>
      </c>
      <c r="I459" s="121">
        <v>476.66</v>
      </c>
      <c r="J459" s="138">
        <v>496.25</v>
      </c>
      <c r="K459" s="138" t="s">
        <v>45</v>
      </c>
      <c r="L459" s="138">
        <v>41.28</v>
      </c>
      <c r="M459" s="138">
        <v>42.98</v>
      </c>
    </row>
    <row r="460" spans="1:13" ht="16.5" hidden="1" customHeight="1">
      <c r="A460" s="106" t="s">
        <v>1306</v>
      </c>
      <c r="B460" s="138" t="s">
        <v>617</v>
      </c>
      <c r="C460" s="139" t="s">
        <v>73</v>
      </c>
      <c r="D460" s="138" t="s">
        <v>618</v>
      </c>
      <c r="E460" s="138" t="s">
        <v>619</v>
      </c>
      <c r="F460" s="139" t="s">
        <v>516</v>
      </c>
      <c r="G460" s="138">
        <v>0.25979999999999998</v>
      </c>
      <c r="H460" s="138">
        <v>459.72</v>
      </c>
      <c r="I460" s="121">
        <v>476.66</v>
      </c>
      <c r="J460" s="138">
        <v>496.25</v>
      </c>
      <c r="K460" s="138" t="s">
        <v>45</v>
      </c>
      <c r="L460" s="138">
        <v>123.84</v>
      </c>
      <c r="M460" s="138">
        <v>128.93</v>
      </c>
    </row>
    <row r="461" spans="1:13" ht="16.5" hidden="1" customHeight="1">
      <c r="A461" s="106" t="s">
        <v>1307</v>
      </c>
      <c r="B461" s="107" t="s">
        <v>622</v>
      </c>
      <c r="C461" s="108" t="s">
        <v>73</v>
      </c>
      <c r="D461" s="107" t="s">
        <v>623</v>
      </c>
      <c r="E461" s="107" t="s">
        <v>45</v>
      </c>
      <c r="F461" s="108" t="s">
        <v>80</v>
      </c>
      <c r="G461" s="107">
        <v>124277.91559999999</v>
      </c>
      <c r="H461" s="107">
        <v>1</v>
      </c>
      <c r="I461" s="120">
        <v>1</v>
      </c>
      <c r="J461" s="107">
        <v>1</v>
      </c>
      <c r="K461" s="107">
        <v>0</v>
      </c>
      <c r="L461" s="107">
        <v>124277.92</v>
      </c>
      <c r="M461" s="107">
        <v>124277.92</v>
      </c>
    </row>
    <row r="462" spans="1:13" ht="16.5" hidden="1" customHeight="1">
      <c r="A462" s="106" t="s">
        <v>1308</v>
      </c>
      <c r="B462" s="107" t="s">
        <v>625</v>
      </c>
      <c r="C462" s="108" t="s">
        <v>73</v>
      </c>
      <c r="D462" s="107" t="s">
        <v>626</v>
      </c>
      <c r="E462" s="107" t="s">
        <v>45</v>
      </c>
      <c r="F462" s="108" t="s">
        <v>80</v>
      </c>
      <c r="G462" s="107">
        <v>20382.256300000001</v>
      </c>
      <c r="H462" s="107">
        <v>1</v>
      </c>
      <c r="I462" s="120">
        <v>1</v>
      </c>
      <c r="J462" s="107">
        <v>1</v>
      </c>
      <c r="K462" s="107">
        <v>0</v>
      </c>
      <c r="L462" s="107">
        <v>20382.259999999998</v>
      </c>
      <c r="M462" s="107">
        <v>20382.259999999998</v>
      </c>
    </row>
    <row r="463" spans="1:13" ht="16.5" hidden="1" customHeight="1">
      <c r="A463" s="106" t="s">
        <v>1309</v>
      </c>
      <c r="B463" s="107" t="s">
        <v>625</v>
      </c>
      <c r="C463" s="108" t="s">
        <v>73</v>
      </c>
      <c r="D463" s="107" t="s">
        <v>628</v>
      </c>
      <c r="E463" s="107" t="s">
        <v>45</v>
      </c>
      <c r="F463" s="108" t="s">
        <v>80</v>
      </c>
      <c r="G463" s="107">
        <v>44.314</v>
      </c>
      <c r="H463" s="107">
        <v>1</v>
      </c>
      <c r="I463" s="120">
        <v>1</v>
      </c>
      <c r="J463" s="107">
        <v>1</v>
      </c>
      <c r="K463" s="107">
        <v>0</v>
      </c>
      <c r="L463" s="107">
        <v>44.31</v>
      </c>
      <c r="M463" s="107">
        <v>44.31</v>
      </c>
    </row>
    <row r="464" spans="1:13" ht="16.5" hidden="1" customHeight="1">
      <c r="A464" s="106" t="s">
        <v>1310</v>
      </c>
      <c r="B464" s="107" t="s">
        <v>630</v>
      </c>
      <c r="C464" s="108" t="s">
        <v>73</v>
      </c>
      <c r="D464" s="107" t="s">
        <v>631</v>
      </c>
      <c r="E464" s="107" t="s">
        <v>45</v>
      </c>
      <c r="F464" s="108" t="s">
        <v>80</v>
      </c>
      <c r="G464" s="107">
        <v>53814.931700000001</v>
      </c>
      <c r="H464" s="107">
        <v>1</v>
      </c>
      <c r="I464" s="120">
        <v>1</v>
      </c>
      <c r="J464" s="107">
        <v>1</v>
      </c>
      <c r="K464" s="107">
        <v>0</v>
      </c>
      <c r="L464" s="107">
        <v>53814.93</v>
      </c>
      <c r="M464" s="107">
        <v>53814.93</v>
      </c>
    </row>
    <row r="465" spans="1:13" ht="16.5" hidden="1" customHeight="1">
      <c r="A465" s="106" t="s">
        <v>1311</v>
      </c>
      <c r="B465" s="107" t="s">
        <v>630</v>
      </c>
      <c r="C465" s="108" t="s">
        <v>73</v>
      </c>
      <c r="D465" s="107" t="s">
        <v>633</v>
      </c>
      <c r="E465" s="107" t="s">
        <v>45</v>
      </c>
      <c r="F465" s="108" t="s">
        <v>80</v>
      </c>
      <c r="G465" s="107">
        <v>123.6371</v>
      </c>
      <c r="H465" s="107">
        <v>1</v>
      </c>
      <c r="I465" s="120">
        <v>1</v>
      </c>
      <c r="J465" s="107">
        <v>1</v>
      </c>
      <c r="K465" s="107">
        <v>0</v>
      </c>
      <c r="L465" s="107">
        <v>123.64</v>
      </c>
      <c r="M465" s="107">
        <v>123.64</v>
      </c>
    </row>
    <row r="466" spans="1:13" ht="16.5" hidden="1" customHeight="1">
      <c r="A466" s="106" t="s">
        <v>1312</v>
      </c>
      <c r="B466" s="107" t="s">
        <v>635</v>
      </c>
      <c r="C466" s="108" t="s">
        <v>73</v>
      </c>
      <c r="D466" s="107" t="s">
        <v>636</v>
      </c>
      <c r="E466" s="107" t="s">
        <v>45</v>
      </c>
      <c r="F466" s="108" t="s">
        <v>80</v>
      </c>
      <c r="G466" s="107">
        <v>19447.773300000001</v>
      </c>
      <c r="H466" s="107">
        <v>1</v>
      </c>
      <c r="I466" s="120">
        <v>1</v>
      </c>
      <c r="J466" s="107">
        <v>1</v>
      </c>
      <c r="K466" s="107">
        <v>0</v>
      </c>
      <c r="L466" s="107">
        <v>19447.77</v>
      </c>
      <c r="M466" s="107">
        <v>19447.77</v>
      </c>
    </row>
    <row r="467" spans="1:13" ht="16.5" hidden="1" customHeight="1">
      <c r="A467" s="106" t="s">
        <v>1313</v>
      </c>
      <c r="B467" s="107" t="s">
        <v>635</v>
      </c>
      <c r="C467" s="108" t="s">
        <v>73</v>
      </c>
      <c r="D467" s="107" t="s">
        <v>638</v>
      </c>
      <c r="E467" s="107" t="s">
        <v>45</v>
      </c>
      <c r="F467" s="108" t="s">
        <v>80</v>
      </c>
      <c r="G467" s="107">
        <v>83.837400000000002</v>
      </c>
      <c r="H467" s="107">
        <v>1</v>
      </c>
      <c r="I467" s="120">
        <v>1</v>
      </c>
      <c r="J467" s="107">
        <v>1</v>
      </c>
      <c r="K467" s="107">
        <v>0</v>
      </c>
      <c r="L467" s="107">
        <v>83.84</v>
      </c>
      <c r="M467" s="107">
        <v>83.84</v>
      </c>
    </row>
    <row r="468" spans="1:13" ht="16.5" hidden="1" customHeight="1">
      <c r="A468" s="106" t="s">
        <v>1314</v>
      </c>
      <c r="B468" s="109" t="s">
        <v>640</v>
      </c>
      <c r="C468" s="110" t="s">
        <v>73</v>
      </c>
      <c r="D468" s="109" t="s">
        <v>284</v>
      </c>
      <c r="E468" s="109" t="s">
        <v>641</v>
      </c>
      <c r="F468" s="110" t="s">
        <v>103</v>
      </c>
      <c r="G468" s="109">
        <v>34.207999999999998</v>
      </c>
      <c r="H468" s="109">
        <v>6.38</v>
      </c>
      <c r="I468" s="121">
        <v>7.48</v>
      </c>
      <c r="J468" s="109">
        <v>8.7520000000000007</v>
      </c>
      <c r="K468" s="109">
        <v>17</v>
      </c>
      <c r="L468" s="109">
        <v>255.88</v>
      </c>
      <c r="M468" s="109">
        <v>299.39</v>
      </c>
    </row>
    <row r="469" spans="1:13" ht="16.5" hidden="1" customHeight="1">
      <c r="A469" s="111" t="s">
        <v>1315</v>
      </c>
      <c r="B469" s="125" t="s">
        <v>643</v>
      </c>
      <c r="C469" s="126" t="s">
        <v>73</v>
      </c>
      <c r="D469" s="125" t="s">
        <v>644</v>
      </c>
      <c r="E469" s="125" t="s">
        <v>645</v>
      </c>
      <c r="F469" s="126" t="s">
        <v>103</v>
      </c>
      <c r="G469" s="125">
        <v>7.1406999999999998</v>
      </c>
      <c r="H469" s="125">
        <v>5.65</v>
      </c>
      <c r="I469" s="155">
        <v>0.26</v>
      </c>
      <c r="J469" s="125">
        <v>0.29399999999999998</v>
      </c>
      <c r="K469" s="125">
        <v>13</v>
      </c>
      <c r="L469" s="125">
        <v>1.86</v>
      </c>
      <c r="M469" s="125">
        <v>2.1</v>
      </c>
    </row>
    <row r="470" spans="1:13" ht="16.5" hidden="1" customHeight="1">
      <c r="A470" s="111" t="s">
        <v>1316</v>
      </c>
      <c r="B470" s="125" t="s">
        <v>643</v>
      </c>
      <c r="C470" s="126" t="s">
        <v>73</v>
      </c>
      <c r="D470" s="125" t="s">
        <v>644</v>
      </c>
      <c r="E470" s="125" t="s">
        <v>645</v>
      </c>
      <c r="F470" s="126" t="s">
        <v>103</v>
      </c>
      <c r="G470" s="125">
        <v>4889.4021000000002</v>
      </c>
      <c r="H470" s="125">
        <v>5.65</v>
      </c>
      <c r="I470" s="121">
        <v>6.25</v>
      </c>
      <c r="J470" s="125">
        <v>7.3129999999999997</v>
      </c>
      <c r="K470" s="125">
        <v>17</v>
      </c>
      <c r="L470" s="125">
        <v>30558.76</v>
      </c>
      <c r="M470" s="125">
        <v>35756.199999999997</v>
      </c>
    </row>
    <row r="471" spans="1:13" ht="16.5" hidden="1" customHeight="1">
      <c r="A471" s="111" t="s">
        <v>1317</v>
      </c>
      <c r="B471" s="125" t="s">
        <v>643</v>
      </c>
      <c r="C471" s="126" t="s">
        <v>73</v>
      </c>
      <c r="D471" s="125" t="s">
        <v>644</v>
      </c>
      <c r="E471" s="125" t="s">
        <v>645</v>
      </c>
      <c r="F471" s="126" t="s">
        <v>103</v>
      </c>
      <c r="G471" s="125">
        <v>9969.5895</v>
      </c>
      <c r="H471" s="125">
        <v>5.65</v>
      </c>
      <c r="I471" s="155">
        <v>5.34</v>
      </c>
      <c r="J471" s="125">
        <v>6.25</v>
      </c>
      <c r="K471" s="125">
        <v>17</v>
      </c>
      <c r="L471" s="125">
        <v>53237.61</v>
      </c>
      <c r="M471" s="125">
        <v>62309.93</v>
      </c>
    </row>
    <row r="472" spans="1:13" ht="16.5" hidden="1" customHeight="1">
      <c r="A472" s="111" t="s">
        <v>1318</v>
      </c>
      <c r="B472" s="125" t="s">
        <v>643</v>
      </c>
      <c r="C472" s="126" t="s">
        <v>73</v>
      </c>
      <c r="D472" s="125" t="s">
        <v>644</v>
      </c>
      <c r="E472" s="125" t="s">
        <v>645</v>
      </c>
      <c r="F472" s="126" t="s">
        <v>103</v>
      </c>
      <c r="G472" s="125">
        <v>35.8626</v>
      </c>
      <c r="H472" s="125">
        <v>5.65</v>
      </c>
      <c r="I472" s="121">
        <v>7.58</v>
      </c>
      <c r="J472" s="125">
        <v>8.8689999999999998</v>
      </c>
      <c r="K472" s="125">
        <v>17</v>
      </c>
      <c r="L472" s="125">
        <v>271.83999999999997</v>
      </c>
      <c r="M472" s="125">
        <v>318.07</v>
      </c>
    </row>
    <row r="473" spans="1:13" ht="16.5" hidden="1" customHeight="1">
      <c r="A473" s="111" t="s">
        <v>1319</v>
      </c>
      <c r="B473" s="125" t="s">
        <v>649</v>
      </c>
      <c r="C473" s="126" t="s">
        <v>73</v>
      </c>
      <c r="D473" s="125" t="s">
        <v>650</v>
      </c>
      <c r="E473" s="125" t="s">
        <v>651</v>
      </c>
      <c r="F473" s="126" t="s">
        <v>652</v>
      </c>
      <c r="G473" s="125">
        <v>74312.877200000003</v>
      </c>
      <c r="H473" s="125">
        <v>0.77</v>
      </c>
      <c r="I473" s="155">
        <v>0.62</v>
      </c>
      <c r="J473" s="125">
        <v>0.72499999999999998</v>
      </c>
      <c r="K473" s="125">
        <v>17</v>
      </c>
      <c r="L473" s="125">
        <v>46073.98</v>
      </c>
      <c r="M473" s="125">
        <v>53876.84</v>
      </c>
    </row>
    <row r="474" spans="1:13" ht="16.5" hidden="1" customHeight="1">
      <c r="A474" s="111" t="s">
        <v>1320</v>
      </c>
      <c r="B474" s="125" t="s">
        <v>649</v>
      </c>
      <c r="C474" s="126" t="s">
        <v>73</v>
      </c>
      <c r="D474" s="125" t="s">
        <v>650</v>
      </c>
      <c r="E474" s="125" t="s">
        <v>651</v>
      </c>
      <c r="F474" s="126" t="s">
        <v>652</v>
      </c>
      <c r="G474" s="125">
        <v>40.750599999999999</v>
      </c>
      <c r="H474" s="125">
        <v>0.77</v>
      </c>
      <c r="I474" s="155">
        <v>0.62</v>
      </c>
      <c r="J474" s="125">
        <v>0.62</v>
      </c>
      <c r="K474" s="125">
        <v>0</v>
      </c>
      <c r="L474" s="125">
        <v>25.27</v>
      </c>
      <c r="M474" s="125">
        <v>25.27</v>
      </c>
    </row>
    <row r="475" spans="1:13" ht="16.5" hidden="1" customHeight="1">
      <c r="A475" s="111" t="s">
        <v>1321</v>
      </c>
      <c r="B475" s="125" t="s">
        <v>649</v>
      </c>
      <c r="C475" s="126" t="s">
        <v>73</v>
      </c>
      <c r="D475" s="125" t="s">
        <v>650</v>
      </c>
      <c r="E475" s="125" t="s">
        <v>651</v>
      </c>
      <c r="F475" s="126" t="s">
        <v>652</v>
      </c>
      <c r="G475" s="125">
        <v>6.9</v>
      </c>
      <c r="H475" s="125">
        <v>0.77</v>
      </c>
      <c r="I475" s="155">
        <v>0.62</v>
      </c>
      <c r="J475" s="125">
        <v>0.70099999999999996</v>
      </c>
      <c r="K475" s="125">
        <v>13</v>
      </c>
      <c r="L475" s="125">
        <v>4.28</v>
      </c>
      <c r="M475" s="125">
        <v>4.84</v>
      </c>
    </row>
    <row r="476" spans="1:13" ht="16.5" hidden="1" customHeight="1">
      <c r="A476" s="106" t="s">
        <v>1322</v>
      </c>
      <c r="B476" s="107" t="s">
        <v>655</v>
      </c>
      <c r="C476" s="108" t="s">
        <v>86</v>
      </c>
      <c r="D476" s="107" t="s">
        <v>656</v>
      </c>
      <c r="E476" s="107" t="s">
        <v>45</v>
      </c>
      <c r="F476" s="108" t="s">
        <v>80</v>
      </c>
      <c r="G476" s="107">
        <v>96629.459499999997</v>
      </c>
      <c r="H476" s="107">
        <v>1</v>
      </c>
      <c r="I476" s="120">
        <v>1</v>
      </c>
      <c r="J476" s="107">
        <v>1</v>
      </c>
      <c r="K476" s="107">
        <v>0</v>
      </c>
      <c r="L476" s="107">
        <v>96629.46</v>
      </c>
      <c r="M476" s="107">
        <v>96629.46</v>
      </c>
    </row>
    <row r="477" spans="1:13" ht="16.5" hidden="1" customHeight="1">
      <c r="A477" s="106" t="s">
        <v>1323</v>
      </c>
      <c r="B477" s="107" t="s">
        <v>658</v>
      </c>
      <c r="C477" s="108" t="s">
        <v>73</v>
      </c>
      <c r="D477" s="107" t="s">
        <v>659</v>
      </c>
      <c r="E477" s="107" t="s">
        <v>45</v>
      </c>
      <c r="F477" s="108" t="s">
        <v>80</v>
      </c>
      <c r="G477" s="107">
        <v>4652.4866000000002</v>
      </c>
      <c r="H477" s="107">
        <v>1</v>
      </c>
      <c r="I477" s="120">
        <v>1</v>
      </c>
      <c r="J477" s="107">
        <v>1</v>
      </c>
      <c r="K477" s="107">
        <v>0</v>
      </c>
      <c r="L477" s="107">
        <v>4652.49</v>
      </c>
      <c r="M477" s="107">
        <v>4652.49</v>
      </c>
    </row>
    <row r="478" spans="1:13" ht="16.5" hidden="1" customHeight="1">
      <c r="A478" s="106" t="s">
        <v>1324</v>
      </c>
      <c r="B478" s="107" t="s">
        <v>661</v>
      </c>
      <c r="C478" s="108" t="s">
        <v>86</v>
      </c>
      <c r="D478" s="107" t="s">
        <v>662</v>
      </c>
      <c r="E478" s="107" t="s">
        <v>45</v>
      </c>
      <c r="F478" s="108" t="s">
        <v>80</v>
      </c>
      <c r="G478" s="107">
        <v>3.2115</v>
      </c>
      <c r="H478" s="107">
        <v>1</v>
      </c>
      <c r="I478" s="120">
        <v>1</v>
      </c>
      <c r="J478" s="107">
        <v>1</v>
      </c>
      <c r="K478" s="107">
        <v>0</v>
      </c>
      <c r="L478" s="107">
        <v>3.21</v>
      </c>
      <c r="M478" s="107">
        <v>3.21</v>
      </c>
    </row>
    <row r="479" spans="1:13" ht="16.5" hidden="1" customHeight="1">
      <c r="A479" s="106" t="s">
        <v>1325</v>
      </c>
      <c r="B479" s="107" t="s">
        <v>664</v>
      </c>
      <c r="C479" s="108" t="s">
        <v>665</v>
      </c>
      <c r="D479" s="107" t="s">
        <v>666</v>
      </c>
      <c r="E479" s="107" t="s">
        <v>45</v>
      </c>
      <c r="F479" s="108" t="s">
        <v>80</v>
      </c>
      <c r="G479" s="107">
        <v>1303037.9341</v>
      </c>
      <c r="H479" s="107">
        <v>1</v>
      </c>
      <c r="I479" s="120">
        <v>1</v>
      </c>
      <c r="J479" s="107">
        <v>1</v>
      </c>
      <c r="K479" s="107">
        <v>0</v>
      </c>
      <c r="L479" s="107">
        <v>1303037.93</v>
      </c>
      <c r="M479" s="107">
        <v>1303037.93</v>
      </c>
    </row>
    <row r="480" spans="1:13" ht="16.5" hidden="1" customHeight="1">
      <c r="A480" s="106" t="s">
        <v>1326</v>
      </c>
      <c r="B480" s="107" t="s">
        <v>668</v>
      </c>
      <c r="C480" s="108" t="s">
        <v>665</v>
      </c>
      <c r="D480" s="107" t="s">
        <v>669</v>
      </c>
      <c r="E480" s="107" t="s">
        <v>45</v>
      </c>
      <c r="F480" s="108" t="s">
        <v>80</v>
      </c>
      <c r="G480" s="107">
        <v>1.472</v>
      </c>
      <c r="H480" s="107">
        <v>1</v>
      </c>
      <c r="I480" s="120">
        <v>1</v>
      </c>
      <c r="J480" s="107">
        <v>1</v>
      </c>
      <c r="K480" s="107">
        <v>0</v>
      </c>
      <c r="L480" s="107">
        <v>1.47</v>
      </c>
      <c r="M480" s="107">
        <v>1.47</v>
      </c>
    </row>
    <row r="481" spans="1:13" ht="16.5" hidden="1" customHeight="1">
      <c r="A481" s="106" t="s">
        <v>1327</v>
      </c>
      <c r="B481" s="107" t="s">
        <v>671</v>
      </c>
      <c r="C481" s="108" t="s">
        <v>73</v>
      </c>
      <c r="D481" s="107" t="s">
        <v>672</v>
      </c>
      <c r="E481" s="107" t="s">
        <v>45</v>
      </c>
      <c r="F481" s="108" t="s">
        <v>80</v>
      </c>
      <c r="G481" s="107">
        <v>0.52010000000000001</v>
      </c>
      <c r="H481" s="107">
        <v>1</v>
      </c>
      <c r="I481" s="120">
        <v>1</v>
      </c>
      <c r="J481" s="107">
        <v>1</v>
      </c>
      <c r="K481" s="107">
        <v>0</v>
      </c>
      <c r="L481" s="107">
        <v>0.52</v>
      </c>
      <c r="M481" s="107">
        <v>0.52</v>
      </c>
    </row>
    <row r="482" spans="1:13" ht="16.5" hidden="1" customHeight="1">
      <c r="A482" s="106" t="s">
        <v>1328</v>
      </c>
      <c r="B482" s="107" t="s">
        <v>1329</v>
      </c>
      <c r="C482" s="108" t="s">
        <v>78</v>
      </c>
      <c r="D482" s="107" t="s">
        <v>1330</v>
      </c>
      <c r="E482" s="107" t="s">
        <v>45</v>
      </c>
      <c r="F482" s="108" t="s">
        <v>80</v>
      </c>
      <c r="G482" s="107">
        <v>94195.76</v>
      </c>
      <c r="H482" s="107">
        <v>1</v>
      </c>
      <c r="I482" s="120">
        <v>1</v>
      </c>
      <c r="J482" s="107">
        <v>1</v>
      </c>
      <c r="K482" s="107">
        <v>0</v>
      </c>
      <c r="L482" s="107">
        <v>94195.76</v>
      </c>
      <c r="M482" s="107">
        <v>94195.76</v>
      </c>
    </row>
    <row r="483" spans="1:13" ht="16.5" hidden="1" customHeight="1">
      <c r="A483" s="106" t="s">
        <v>1331</v>
      </c>
      <c r="B483" s="107" t="s">
        <v>674</v>
      </c>
      <c r="C483" s="108" t="s">
        <v>78</v>
      </c>
      <c r="D483" s="107" t="s">
        <v>675</v>
      </c>
      <c r="E483" s="107" t="s">
        <v>45</v>
      </c>
      <c r="F483" s="108" t="s">
        <v>80</v>
      </c>
      <c r="G483" s="107">
        <v>-0.21390000000000001</v>
      </c>
      <c r="H483" s="107">
        <v>1</v>
      </c>
      <c r="I483" s="120">
        <v>1</v>
      </c>
      <c r="J483" s="107">
        <v>1</v>
      </c>
      <c r="K483" s="107">
        <v>0</v>
      </c>
      <c r="L483" s="107">
        <v>-0.21</v>
      </c>
      <c r="M483" s="107">
        <v>-0.21</v>
      </c>
    </row>
    <row r="484" spans="1:13" ht="16.5" hidden="1" customHeight="1">
      <c r="A484" s="106" t="s">
        <v>1332</v>
      </c>
      <c r="B484" s="162" t="s">
        <v>1333</v>
      </c>
      <c r="C484" s="163" t="s">
        <v>355</v>
      </c>
      <c r="D484" s="162" t="s">
        <v>1334</v>
      </c>
      <c r="E484" s="162" t="s">
        <v>45</v>
      </c>
      <c r="F484" s="163" t="s">
        <v>80</v>
      </c>
      <c r="G484" s="162">
        <v>-0.21379999999999999</v>
      </c>
      <c r="H484" s="162">
        <v>1</v>
      </c>
      <c r="I484" s="123">
        <v>1</v>
      </c>
      <c r="J484" s="162">
        <v>1</v>
      </c>
      <c r="K484" s="162">
        <v>0</v>
      </c>
      <c r="L484" s="162">
        <v>-0.21</v>
      </c>
      <c r="M484" s="162">
        <v>-0.21</v>
      </c>
    </row>
    <row r="485" spans="1:13" ht="16.5" hidden="1" customHeight="1">
      <c r="A485" s="106" t="s">
        <v>1335</v>
      </c>
      <c r="B485" s="107" t="s">
        <v>1336</v>
      </c>
      <c r="C485" s="108" t="s">
        <v>86</v>
      </c>
      <c r="D485" s="107" t="s">
        <v>1337</v>
      </c>
      <c r="E485" s="107" t="s">
        <v>45</v>
      </c>
      <c r="F485" s="108" t="s">
        <v>127</v>
      </c>
      <c r="G485" s="107">
        <v>1299.56</v>
      </c>
      <c r="H485" s="107">
        <v>35</v>
      </c>
      <c r="I485" s="120">
        <v>35</v>
      </c>
      <c r="J485" s="107">
        <v>35</v>
      </c>
      <c r="K485" s="107">
        <v>0</v>
      </c>
      <c r="L485" s="107">
        <v>45484.6</v>
      </c>
      <c r="M485" s="107">
        <v>45484.6</v>
      </c>
    </row>
    <row r="486" spans="1:13" ht="18.95" customHeight="1">
      <c r="L486" s="104">
        <f>SUBTOTAL(9,L145:L306)</f>
        <v>1270649.8999999999</v>
      </c>
    </row>
  </sheetData>
  <autoFilter ref="A1:M485">
    <filterColumn colId="3">
      <filters>
        <filter val="白色瓷砖"/>
        <filter val="瓷板"/>
        <filter val="瓷质抛光砖"/>
        <filter val="瓷质梯级砖"/>
        <filter val="防滑砖"/>
        <filter val="墙面砖"/>
        <filter val="水池墙砖-瓷砖"/>
        <filter val="釉面砖"/>
      </filters>
    </filterColumn>
  </autoFilter>
  <phoneticPr fontId="46" type="noConversion"/>
  <printOptions gridLines="1"/>
  <pageMargins left="0.75" right="0.75" top="1" bottom="1" header="0.5" footer="0.5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</sheetPr>
  <dimension ref="A1:L206"/>
  <sheetViews>
    <sheetView workbookViewId="0">
      <selection activeCell="G227" sqref="G227"/>
    </sheetView>
  </sheetViews>
  <sheetFormatPr defaultColWidth="8" defaultRowHeight="12.75"/>
  <cols>
    <col min="1" max="1" width="4" style="104" customWidth="1"/>
    <col min="2" max="2" width="14.625" style="104" customWidth="1"/>
    <col min="3" max="3" width="6.5" style="104" customWidth="1"/>
    <col min="4" max="4" width="22.75" style="104" customWidth="1"/>
    <col min="5" max="5" width="37.5" style="104" customWidth="1"/>
    <col min="6" max="6" width="7.25" style="104" customWidth="1"/>
    <col min="7" max="7" width="13" style="104" customWidth="1"/>
    <col min="8" max="8" width="13.375" style="104" customWidth="1"/>
    <col min="9" max="9" width="19.75" style="104" customWidth="1"/>
    <col min="10" max="11" width="13" style="104" customWidth="1"/>
    <col min="12" max="12" width="17.375" style="104" customWidth="1"/>
    <col min="13" max="16384" width="8" style="104"/>
  </cols>
  <sheetData>
    <row r="1" spans="1:12" ht="18" customHeight="1">
      <c r="B1" s="145" t="s">
        <v>68</v>
      </c>
      <c r="C1" s="145" t="s">
        <v>69</v>
      </c>
      <c r="D1" s="145" t="s">
        <v>1</v>
      </c>
      <c r="E1" s="145" t="s">
        <v>35</v>
      </c>
      <c r="F1" s="145" t="s">
        <v>3</v>
      </c>
      <c r="G1" s="145" t="s">
        <v>4</v>
      </c>
      <c r="H1" s="145" t="s">
        <v>70</v>
      </c>
      <c r="I1" s="145" t="s">
        <v>36</v>
      </c>
      <c r="J1" s="145" t="s">
        <v>37</v>
      </c>
      <c r="K1" s="145" t="s">
        <v>38</v>
      </c>
      <c r="L1" s="145" t="s">
        <v>39</v>
      </c>
    </row>
    <row r="2" spans="1:12" ht="16.5" hidden="1" customHeight="1">
      <c r="A2" s="106" t="s">
        <v>71</v>
      </c>
      <c r="B2" s="107" t="s">
        <v>72</v>
      </c>
      <c r="C2" s="108" t="s">
        <v>73</v>
      </c>
      <c r="D2" s="107" t="s">
        <v>74</v>
      </c>
      <c r="E2" s="107" t="s">
        <v>45</v>
      </c>
      <c r="F2" s="108" t="s">
        <v>75</v>
      </c>
      <c r="G2" s="107">
        <v>15.0258</v>
      </c>
      <c r="H2" s="107">
        <v>230</v>
      </c>
      <c r="I2" s="120">
        <v>230</v>
      </c>
      <c r="J2" s="107">
        <v>230</v>
      </c>
      <c r="K2" s="107">
        <v>0</v>
      </c>
      <c r="L2" s="107">
        <v>3455.93</v>
      </c>
    </row>
    <row r="3" spans="1:12" ht="16.5" hidden="1" customHeight="1">
      <c r="A3" s="106" t="s">
        <v>76</v>
      </c>
      <c r="B3" s="107" t="s">
        <v>77</v>
      </c>
      <c r="C3" s="108" t="s">
        <v>78</v>
      </c>
      <c r="D3" s="107" t="s">
        <v>79</v>
      </c>
      <c r="E3" s="107" t="s">
        <v>45</v>
      </c>
      <c r="F3" s="108" t="s">
        <v>80</v>
      </c>
      <c r="G3" s="107">
        <v>624454.64289999998</v>
      </c>
      <c r="H3" s="107">
        <v>1</v>
      </c>
      <c r="I3" s="120">
        <v>1</v>
      </c>
      <c r="J3" s="107">
        <v>1</v>
      </c>
      <c r="K3" s="107">
        <v>0</v>
      </c>
      <c r="L3" s="107">
        <v>624454.64</v>
      </c>
    </row>
    <row r="4" spans="1:12" ht="16.5" hidden="1" customHeight="1">
      <c r="A4" s="106" t="s">
        <v>81</v>
      </c>
      <c r="B4" s="107" t="s">
        <v>682</v>
      </c>
      <c r="C4" s="108" t="s">
        <v>86</v>
      </c>
      <c r="D4" s="107" t="s">
        <v>101</v>
      </c>
      <c r="E4" s="107" t="s">
        <v>683</v>
      </c>
      <c r="F4" s="108" t="s">
        <v>103</v>
      </c>
      <c r="G4" s="107">
        <v>63.571899999999999</v>
      </c>
      <c r="H4" s="107">
        <v>5.38</v>
      </c>
      <c r="I4" s="120">
        <v>5.38</v>
      </c>
      <c r="J4" s="107">
        <v>6.0789999999999997</v>
      </c>
      <c r="K4" s="107">
        <v>13</v>
      </c>
      <c r="L4" s="107">
        <v>342.02</v>
      </c>
    </row>
    <row r="5" spans="1:12" ht="16.5" hidden="1" customHeight="1">
      <c r="A5" s="106" t="s">
        <v>84</v>
      </c>
      <c r="B5" s="109" t="s">
        <v>1338</v>
      </c>
      <c r="C5" s="110" t="s">
        <v>86</v>
      </c>
      <c r="D5" s="109" t="s">
        <v>1339</v>
      </c>
      <c r="E5" s="109" t="s">
        <v>98</v>
      </c>
      <c r="F5" s="110" t="s">
        <v>103</v>
      </c>
      <c r="G5" s="109">
        <v>135</v>
      </c>
      <c r="H5" s="109">
        <v>3.61</v>
      </c>
      <c r="I5" s="121">
        <v>6.8</v>
      </c>
      <c r="J5" s="109">
        <v>7.6840000000000002</v>
      </c>
      <c r="K5" s="109">
        <v>13</v>
      </c>
      <c r="L5" s="109">
        <v>918</v>
      </c>
    </row>
    <row r="6" spans="1:12" ht="16.5" hidden="1" customHeight="1">
      <c r="A6" s="106" t="s">
        <v>88</v>
      </c>
      <c r="B6" s="116" t="s">
        <v>1340</v>
      </c>
      <c r="C6" s="117" t="s">
        <v>355</v>
      </c>
      <c r="D6" s="116" t="s">
        <v>691</v>
      </c>
      <c r="E6" s="116" t="s">
        <v>45</v>
      </c>
      <c r="F6" s="117" t="s">
        <v>103</v>
      </c>
      <c r="G6" s="116">
        <v>5073.9045999999998</v>
      </c>
      <c r="H6" s="116">
        <v>2.63</v>
      </c>
      <c r="I6" s="123">
        <v>2.63</v>
      </c>
      <c r="J6" s="116">
        <v>3.07</v>
      </c>
      <c r="K6" s="116">
        <v>16.52</v>
      </c>
      <c r="L6" s="116">
        <v>13344.37</v>
      </c>
    </row>
    <row r="7" spans="1:12" ht="16.5" hidden="1" customHeight="1">
      <c r="A7" s="106" t="s">
        <v>676</v>
      </c>
      <c r="B7" s="109" t="s">
        <v>1341</v>
      </c>
      <c r="C7" s="110" t="s">
        <v>86</v>
      </c>
      <c r="D7" s="109" t="s">
        <v>121</v>
      </c>
      <c r="E7" s="109" t="s">
        <v>98</v>
      </c>
      <c r="F7" s="110" t="s">
        <v>103</v>
      </c>
      <c r="G7" s="109">
        <v>9.9</v>
      </c>
      <c r="H7" s="109">
        <v>3.44</v>
      </c>
      <c r="I7" s="121">
        <v>4.8</v>
      </c>
      <c r="J7" s="109">
        <v>5.4240000000000004</v>
      </c>
      <c r="K7" s="109">
        <v>13</v>
      </c>
      <c r="L7" s="109">
        <v>47.52</v>
      </c>
    </row>
    <row r="8" spans="1:12" ht="16.5" hidden="1" customHeight="1">
      <c r="A8" s="106" t="s">
        <v>677</v>
      </c>
      <c r="B8" s="107" t="s">
        <v>1342</v>
      </c>
      <c r="C8" s="108" t="s">
        <v>86</v>
      </c>
      <c r="D8" s="107" t="s">
        <v>1343</v>
      </c>
      <c r="E8" s="107" t="s">
        <v>1344</v>
      </c>
      <c r="F8" s="108" t="s">
        <v>103</v>
      </c>
      <c r="G8" s="107">
        <v>48.368699999999997</v>
      </c>
      <c r="H8" s="107">
        <v>26.42</v>
      </c>
      <c r="I8" s="120">
        <v>26.42</v>
      </c>
      <c r="J8" s="107">
        <v>29.855</v>
      </c>
      <c r="K8" s="107">
        <v>13</v>
      </c>
      <c r="L8" s="107">
        <v>1277.9000000000001</v>
      </c>
    </row>
    <row r="9" spans="1:12" ht="16.5" hidden="1" customHeight="1">
      <c r="A9" s="106" t="s">
        <v>92</v>
      </c>
      <c r="B9" s="107" t="s">
        <v>1345</v>
      </c>
      <c r="C9" s="108" t="s">
        <v>86</v>
      </c>
      <c r="D9" s="107" t="s">
        <v>1346</v>
      </c>
      <c r="E9" s="107" t="s">
        <v>98</v>
      </c>
      <c r="F9" s="108" t="s">
        <v>103</v>
      </c>
      <c r="G9" s="107">
        <v>143.66</v>
      </c>
      <c r="H9" s="107">
        <v>10.3</v>
      </c>
      <c r="I9" s="120">
        <v>10.3</v>
      </c>
      <c r="J9" s="107">
        <v>12</v>
      </c>
      <c r="K9" s="107">
        <v>16.52</v>
      </c>
      <c r="L9" s="107">
        <v>1479.7</v>
      </c>
    </row>
    <row r="10" spans="1:12" ht="16.5" hidden="1" customHeight="1">
      <c r="A10" s="106" t="s">
        <v>94</v>
      </c>
      <c r="B10" s="107" t="s">
        <v>1347</v>
      </c>
      <c r="C10" s="108" t="s">
        <v>86</v>
      </c>
      <c r="D10" s="107" t="s">
        <v>1348</v>
      </c>
      <c r="E10" s="107" t="s">
        <v>45</v>
      </c>
      <c r="F10" s="108" t="s">
        <v>103</v>
      </c>
      <c r="G10" s="107">
        <v>205.66149999999999</v>
      </c>
      <c r="H10" s="107">
        <v>11.47</v>
      </c>
      <c r="I10" s="120">
        <v>11.47</v>
      </c>
      <c r="J10" s="107">
        <v>13.36</v>
      </c>
      <c r="K10" s="107">
        <v>16.52</v>
      </c>
      <c r="L10" s="107">
        <v>2358.94</v>
      </c>
    </row>
    <row r="11" spans="1:12" ht="16.5" hidden="1" customHeight="1">
      <c r="A11" s="106" t="s">
        <v>95</v>
      </c>
      <c r="B11" s="107" t="s">
        <v>1349</v>
      </c>
      <c r="C11" s="108" t="s">
        <v>86</v>
      </c>
      <c r="D11" s="107" t="s">
        <v>1350</v>
      </c>
      <c r="E11" s="107" t="s">
        <v>45</v>
      </c>
      <c r="F11" s="108" t="s">
        <v>103</v>
      </c>
      <c r="G11" s="107">
        <v>295.00659999999999</v>
      </c>
      <c r="H11" s="107">
        <v>2.75</v>
      </c>
      <c r="I11" s="120">
        <v>2.75</v>
      </c>
      <c r="J11" s="107">
        <v>3.2</v>
      </c>
      <c r="K11" s="107">
        <v>16.52</v>
      </c>
      <c r="L11" s="107">
        <v>811.27</v>
      </c>
    </row>
    <row r="12" spans="1:12" ht="16.5" hidden="1" customHeight="1">
      <c r="A12" s="106" t="s">
        <v>99</v>
      </c>
      <c r="B12" s="107" t="s">
        <v>1351</v>
      </c>
      <c r="C12" s="108" t="s">
        <v>86</v>
      </c>
      <c r="D12" s="107" t="s">
        <v>719</v>
      </c>
      <c r="E12" s="107" t="s">
        <v>1352</v>
      </c>
      <c r="F12" s="108" t="s">
        <v>160</v>
      </c>
      <c r="G12" s="107">
        <v>758.78399999999999</v>
      </c>
      <c r="H12" s="107">
        <v>0.18</v>
      </c>
      <c r="I12" s="120">
        <v>0.18</v>
      </c>
      <c r="J12" s="107">
        <v>0.21</v>
      </c>
      <c r="K12" s="107">
        <v>16.52</v>
      </c>
      <c r="L12" s="107">
        <v>136.58000000000001</v>
      </c>
    </row>
    <row r="13" spans="1:12" ht="16.5" hidden="1" customHeight="1">
      <c r="A13" s="106" t="s">
        <v>104</v>
      </c>
      <c r="B13" s="107" t="s">
        <v>1353</v>
      </c>
      <c r="C13" s="108" t="s">
        <v>86</v>
      </c>
      <c r="D13" s="107" t="s">
        <v>719</v>
      </c>
      <c r="E13" s="107" t="s">
        <v>1354</v>
      </c>
      <c r="F13" s="108" t="s">
        <v>160</v>
      </c>
      <c r="G13" s="107">
        <v>4067.1703000000002</v>
      </c>
      <c r="H13" s="107">
        <v>0.68</v>
      </c>
      <c r="I13" s="120">
        <v>0.68</v>
      </c>
      <c r="J13" s="107">
        <v>0.79</v>
      </c>
      <c r="K13" s="107">
        <v>16.52</v>
      </c>
      <c r="L13" s="107">
        <v>2765.68</v>
      </c>
    </row>
    <row r="14" spans="1:12" ht="16.5" hidden="1" customHeight="1">
      <c r="A14" s="106" t="s">
        <v>107</v>
      </c>
      <c r="B14" s="107" t="s">
        <v>1355</v>
      </c>
      <c r="C14" s="108" t="s">
        <v>86</v>
      </c>
      <c r="D14" s="107" t="s">
        <v>1356</v>
      </c>
      <c r="E14" s="107" t="s">
        <v>1357</v>
      </c>
      <c r="F14" s="108" t="s">
        <v>160</v>
      </c>
      <c r="G14" s="107">
        <v>278.25</v>
      </c>
      <c r="H14" s="107">
        <v>10.38</v>
      </c>
      <c r="I14" s="120">
        <v>10.38</v>
      </c>
      <c r="J14" s="107">
        <v>12.09</v>
      </c>
      <c r="K14" s="107">
        <v>16.52</v>
      </c>
      <c r="L14" s="107">
        <v>2888.24</v>
      </c>
    </row>
    <row r="15" spans="1:12" ht="16.5" hidden="1" customHeight="1">
      <c r="A15" s="106" t="s">
        <v>111</v>
      </c>
      <c r="B15" s="107" t="s">
        <v>1358</v>
      </c>
      <c r="C15" s="108" t="s">
        <v>86</v>
      </c>
      <c r="D15" s="107" t="s">
        <v>1359</v>
      </c>
      <c r="E15" s="107" t="s">
        <v>1360</v>
      </c>
      <c r="F15" s="108" t="s">
        <v>160</v>
      </c>
      <c r="G15" s="107">
        <v>400.81599999999997</v>
      </c>
      <c r="H15" s="107">
        <v>0.43</v>
      </c>
      <c r="I15" s="120">
        <v>0.43</v>
      </c>
      <c r="J15" s="107">
        <v>0.5</v>
      </c>
      <c r="K15" s="107">
        <v>16.52</v>
      </c>
      <c r="L15" s="107">
        <v>172.35</v>
      </c>
    </row>
    <row r="16" spans="1:12" ht="16.5" hidden="1" customHeight="1">
      <c r="A16" s="106" t="s">
        <v>681</v>
      </c>
      <c r="B16" s="107" t="s">
        <v>1361</v>
      </c>
      <c r="C16" s="108" t="s">
        <v>86</v>
      </c>
      <c r="D16" s="107" t="s">
        <v>731</v>
      </c>
      <c r="E16" s="107" t="s">
        <v>1362</v>
      </c>
      <c r="F16" s="108" t="s">
        <v>160</v>
      </c>
      <c r="G16" s="107">
        <v>2.04</v>
      </c>
      <c r="H16" s="107">
        <v>4.45</v>
      </c>
      <c r="I16" s="120">
        <v>4.45</v>
      </c>
      <c r="J16" s="107">
        <v>5.19</v>
      </c>
      <c r="K16" s="107">
        <v>16.52</v>
      </c>
      <c r="L16" s="107">
        <v>9.08</v>
      </c>
    </row>
    <row r="17" spans="1:12" ht="16.5" hidden="1" customHeight="1">
      <c r="A17" s="106" t="s">
        <v>684</v>
      </c>
      <c r="B17" s="107" t="s">
        <v>1363</v>
      </c>
      <c r="C17" s="108" t="s">
        <v>86</v>
      </c>
      <c r="D17" s="107" t="s">
        <v>731</v>
      </c>
      <c r="E17" s="107" t="s">
        <v>1364</v>
      </c>
      <c r="F17" s="108" t="s">
        <v>160</v>
      </c>
      <c r="G17" s="107">
        <v>562.57140000000004</v>
      </c>
      <c r="H17" s="107">
        <v>5.04</v>
      </c>
      <c r="I17" s="120">
        <v>5.04</v>
      </c>
      <c r="J17" s="107">
        <v>5.87</v>
      </c>
      <c r="K17" s="107">
        <v>16.52</v>
      </c>
      <c r="L17" s="107">
        <v>2835.36</v>
      </c>
    </row>
    <row r="18" spans="1:12" ht="16.5" hidden="1" customHeight="1">
      <c r="A18" s="106" t="s">
        <v>113</v>
      </c>
      <c r="B18" s="107" t="s">
        <v>1365</v>
      </c>
      <c r="C18" s="108" t="s">
        <v>86</v>
      </c>
      <c r="D18" s="107" t="s">
        <v>731</v>
      </c>
      <c r="E18" s="107" t="s">
        <v>1366</v>
      </c>
      <c r="F18" s="108" t="s">
        <v>160</v>
      </c>
      <c r="G18" s="107">
        <v>48</v>
      </c>
      <c r="H18" s="107">
        <v>5.09</v>
      </c>
      <c r="I18" s="120">
        <v>5.09</v>
      </c>
      <c r="J18" s="107">
        <v>5.93</v>
      </c>
      <c r="K18" s="107">
        <v>16.52</v>
      </c>
      <c r="L18" s="107">
        <v>244.32</v>
      </c>
    </row>
    <row r="19" spans="1:12" ht="16.5" hidden="1" customHeight="1">
      <c r="A19" s="106" t="s">
        <v>115</v>
      </c>
      <c r="B19" s="107" t="s">
        <v>1367</v>
      </c>
      <c r="C19" s="108" t="s">
        <v>86</v>
      </c>
      <c r="D19" s="107" t="s">
        <v>158</v>
      </c>
      <c r="E19" s="107" t="s">
        <v>1368</v>
      </c>
      <c r="F19" s="108" t="s">
        <v>160</v>
      </c>
      <c r="G19" s="107">
        <v>1.0960000000000001</v>
      </c>
      <c r="H19" s="107">
        <v>2.8</v>
      </c>
      <c r="I19" s="120">
        <v>2.8</v>
      </c>
      <c r="J19" s="107">
        <v>3.26</v>
      </c>
      <c r="K19" s="107">
        <v>16.52</v>
      </c>
      <c r="L19" s="107">
        <v>3.07</v>
      </c>
    </row>
    <row r="20" spans="1:12" ht="16.5" hidden="1" customHeight="1">
      <c r="A20" s="106" t="s">
        <v>116</v>
      </c>
      <c r="B20" s="107" t="s">
        <v>1369</v>
      </c>
      <c r="C20" s="108" t="s">
        <v>86</v>
      </c>
      <c r="D20" s="107" t="s">
        <v>158</v>
      </c>
      <c r="E20" s="107" t="s">
        <v>1370</v>
      </c>
      <c r="F20" s="108" t="s">
        <v>160</v>
      </c>
      <c r="G20" s="107">
        <v>97.614000000000004</v>
      </c>
      <c r="H20" s="107">
        <v>3.15</v>
      </c>
      <c r="I20" s="120">
        <v>3.15</v>
      </c>
      <c r="J20" s="107">
        <v>3.67</v>
      </c>
      <c r="K20" s="107">
        <v>16.52</v>
      </c>
      <c r="L20" s="107">
        <v>307.48</v>
      </c>
    </row>
    <row r="21" spans="1:12" ht="16.5" hidden="1" customHeight="1">
      <c r="A21" s="106" t="s">
        <v>119</v>
      </c>
      <c r="B21" s="107" t="s">
        <v>1371</v>
      </c>
      <c r="C21" s="108" t="s">
        <v>86</v>
      </c>
      <c r="D21" s="107" t="s">
        <v>158</v>
      </c>
      <c r="E21" s="107" t="s">
        <v>1193</v>
      </c>
      <c r="F21" s="108" t="s">
        <v>160</v>
      </c>
      <c r="G21" s="107">
        <v>2.419</v>
      </c>
      <c r="H21" s="107">
        <v>5.82</v>
      </c>
      <c r="I21" s="120">
        <v>5.82</v>
      </c>
      <c r="J21" s="107">
        <v>6.577</v>
      </c>
      <c r="K21" s="107">
        <v>13</v>
      </c>
      <c r="L21" s="107">
        <v>14.08</v>
      </c>
    </row>
    <row r="22" spans="1:12" ht="16.5" hidden="1" customHeight="1">
      <c r="A22" s="106" t="s">
        <v>123</v>
      </c>
      <c r="B22" s="107" t="s">
        <v>1372</v>
      </c>
      <c r="C22" s="108" t="s">
        <v>86</v>
      </c>
      <c r="D22" s="107" t="s">
        <v>1373</v>
      </c>
      <c r="E22" s="107" t="s">
        <v>1374</v>
      </c>
      <c r="F22" s="108" t="s">
        <v>160</v>
      </c>
      <c r="G22" s="107">
        <v>4910.8387000000002</v>
      </c>
      <c r="H22" s="107">
        <v>0.6</v>
      </c>
      <c r="I22" s="120">
        <v>0.6</v>
      </c>
      <c r="J22" s="107">
        <v>0.7</v>
      </c>
      <c r="K22" s="107">
        <v>16.52</v>
      </c>
      <c r="L22" s="107">
        <v>2946.5</v>
      </c>
    </row>
    <row r="23" spans="1:12" ht="16.5" hidden="1" customHeight="1">
      <c r="A23" s="106" t="s">
        <v>128</v>
      </c>
      <c r="B23" s="107" t="s">
        <v>1375</v>
      </c>
      <c r="C23" s="108" t="s">
        <v>86</v>
      </c>
      <c r="D23" s="107" t="s">
        <v>1376</v>
      </c>
      <c r="E23" s="107" t="s">
        <v>1377</v>
      </c>
      <c r="F23" s="108" t="s">
        <v>160</v>
      </c>
      <c r="G23" s="107">
        <v>8.6676000000000002</v>
      </c>
      <c r="H23" s="107">
        <v>5.66</v>
      </c>
      <c r="I23" s="120">
        <v>5.66</v>
      </c>
      <c r="J23" s="107">
        <v>6.6</v>
      </c>
      <c r="K23" s="107">
        <v>16.52</v>
      </c>
      <c r="L23" s="107">
        <v>49.06</v>
      </c>
    </row>
    <row r="24" spans="1:12" ht="16.5" hidden="1" customHeight="1">
      <c r="A24" s="106" t="s">
        <v>131</v>
      </c>
      <c r="B24" s="107" t="s">
        <v>1378</v>
      </c>
      <c r="C24" s="108" t="s">
        <v>86</v>
      </c>
      <c r="D24" s="107" t="s">
        <v>1376</v>
      </c>
      <c r="E24" s="107" t="s">
        <v>1379</v>
      </c>
      <c r="F24" s="108" t="s">
        <v>160</v>
      </c>
      <c r="G24" s="107">
        <v>1.0757000000000001</v>
      </c>
      <c r="H24" s="107">
        <v>7.72</v>
      </c>
      <c r="I24" s="120">
        <v>7.72</v>
      </c>
      <c r="J24" s="107">
        <v>9</v>
      </c>
      <c r="K24" s="107">
        <v>16.52</v>
      </c>
      <c r="L24" s="107">
        <v>8.3000000000000007</v>
      </c>
    </row>
    <row r="25" spans="1:12" ht="16.5" hidden="1" customHeight="1">
      <c r="A25" s="106" t="s">
        <v>135</v>
      </c>
      <c r="B25" s="107" t="s">
        <v>1380</v>
      </c>
      <c r="C25" s="108" t="s">
        <v>86</v>
      </c>
      <c r="D25" s="107" t="s">
        <v>1376</v>
      </c>
      <c r="E25" s="107" t="s">
        <v>1381</v>
      </c>
      <c r="F25" s="108" t="s">
        <v>160</v>
      </c>
      <c r="G25" s="107">
        <v>2.0648</v>
      </c>
      <c r="H25" s="107">
        <v>16.48</v>
      </c>
      <c r="I25" s="120">
        <v>16.48</v>
      </c>
      <c r="J25" s="107">
        <v>19.2</v>
      </c>
      <c r="K25" s="107">
        <v>16.52</v>
      </c>
      <c r="L25" s="107">
        <v>34.03</v>
      </c>
    </row>
    <row r="26" spans="1:12" ht="16.5" hidden="1" customHeight="1">
      <c r="A26" s="106" t="s">
        <v>139</v>
      </c>
      <c r="B26" s="107" t="s">
        <v>1382</v>
      </c>
      <c r="C26" s="108" t="s">
        <v>86</v>
      </c>
      <c r="D26" s="107" t="s">
        <v>1376</v>
      </c>
      <c r="E26" s="107" t="s">
        <v>1383</v>
      </c>
      <c r="F26" s="108" t="s">
        <v>160</v>
      </c>
      <c r="G26" s="107">
        <v>7.7408000000000001</v>
      </c>
      <c r="H26" s="107">
        <v>1.58</v>
      </c>
      <c r="I26" s="120">
        <v>1.58</v>
      </c>
      <c r="J26" s="107">
        <v>1.84</v>
      </c>
      <c r="K26" s="107">
        <v>16.52</v>
      </c>
      <c r="L26" s="107">
        <v>12.23</v>
      </c>
    </row>
    <row r="27" spans="1:12" ht="16.5" hidden="1" customHeight="1">
      <c r="A27" s="106" t="s">
        <v>143</v>
      </c>
      <c r="B27" s="107" t="s">
        <v>1384</v>
      </c>
      <c r="C27" s="108" t="s">
        <v>86</v>
      </c>
      <c r="D27" s="107" t="s">
        <v>1376</v>
      </c>
      <c r="E27" s="107" t="s">
        <v>1385</v>
      </c>
      <c r="F27" s="108" t="s">
        <v>160</v>
      </c>
      <c r="G27" s="107">
        <v>1122.7</v>
      </c>
      <c r="H27" s="107">
        <v>2.94</v>
      </c>
      <c r="I27" s="120">
        <v>2.94</v>
      </c>
      <c r="J27" s="107">
        <v>3.43</v>
      </c>
      <c r="K27" s="107">
        <v>16.52</v>
      </c>
      <c r="L27" s="107">
        <v>3300.74</v>
      </c>
    </row>
    <row r="28" spans="1:12" ht="16.5" hidden="1" customHeight="1">
      <c r="A28" s="106" t="s">
        <v>144</v>
      </c>
      <c r="B28" s="107" t="s">
        <v>1386</v>
      </c>
      <c r="C28" s="108" t="s">
        <v>86</v>
      </c>
      <c r="D28" s="107" t="s">
        <v>1387</v>
      </c>
      <c r="E28" s="107" t="s">
        <v>45</v>
      </c>
      <c r="F28" s="108" t="s">
        <v>142</v>
      </c>
      <c r="G28" s="107">
        <v>325.38</v>
      </c>
      <c r="H28" s="107">
        <v>1.8</v>
      </c>
      <c r="I28" s="120">
        <v>1.8</v>
      </c>
      <c r="J28" s="107">
        <v>2.1</v>
      </c>
      <c r="K28" s="107">
        <v>16.52</v>
      </c>
      <c r="L28" s="107">
        <v>585.67999999999995</v>
      </c>
    </row>
    <row r="29" spans="1:12" ht="16.5" hidden="1" customHeight="1">
      <c r="A29" s="106" t="s">
        <v>145</v>
      </c>
      <c r="B29" s="107" t="s">
        <v>1388</v>
      </c>
      <c r="C29" s="108" t="s">
        <v>86</v>
      </c>
      <c r="D29" s="107" t="s">
        <v>1389</v>
      </c>
      <c r="E29" s="107" t="s">
        <v>1390</v>
      </c>
      <c r="F29" s="108" t="s">
        <v>1391</v>
      </c>
      <c r="G29" s="107">
        <v>5.14</v>
      </c>
      <c r="H29" s="107">
        <v>12.87</v>
      </c>
      <c r="I29" s="120">
        <v>12.87</v>
      </c>
      <c r="J29" s="107">
        <v>15</v>
      </c>
      <c r="K29" s="107">
        <v>16.52</v>
      </c>
      <c r="L29" s="107">
        <v>66.150000000000006</v>
      </c>
    </row>
    <row r="30" spans="1:12" ht="16.5" hidden="1" customHeight="1">
      <c r="A30" s="106" t="s">
        <v>148</v>
      </c>
      <c r="B30" s="107" t="s">
        <v>1392</v>
      </c>
      <c r="C30" s="108" t="s">
        <v>86</v>
      </c>
      <c r="D30" s="107" t="s">
        <v>1389</v>
      </c>
      <c r="E30" s="107" t="s">
        <v>1393</v>
      </c>
      <c r="F30" s="108" t="s">
        <v>1391</v>
      </c>
      <c r="G30" s="107">
        <v>5.14</v>
      </c>
      <c r="H30" s="107">
        <v>26.64</v>
      </c>
      <c r="I30" s="120">
        <v>26.64</v>
      </c>
      <c r="J30" s="107">
        <v>31.04</v>
      </c>
      <c r="K30" s="107">
        <v>16.52</v>
      </c>
      <c r="L30" s="107">
        <v>136.93</v>
      </c>
    </row>
    <row r="31" spans="1:12" ht="16.5" hidden="1" customHeight="1">
      <c r="A31" s="106" t="s">
        <v>149</v>
      </c>
      <c r="B31" s="107" t="s">
        <v>1394</v>
      </c>
      <c r="C31" s="108" t="s">
        <v>86</v>
      </c>
      <c r="D31" s="107" t="s">
        <v>1395</v>
      </c>
      <c r="E31" s="107" t="s">
        <v>1396</v>
      </c>
      <c r="F31" s="108" t="s">
        <v>754</v>
      </c>
      <c r="G31" s="107">
        <v>244.2792</v>
      </c>
      <c r="H31" s="107">
        <v>0.94</v>
      </c>
      <c r="I31" s="120">
        <v>0.94</v>
      </c>
      <c r="J31" s="107">
        <v>1.1000000000000001</v>
      </c>
      <c r="K31" s="107">
        <v>16.52</v>
      </c>
      <c r="L31" s="107">
        <v>229.62</v>
      </c>
    </row>
    <row r="32" spans="1:12" ht="16.5" hidden="1" customHeight="1">
      <c r="A32" s="106" t="s">
        <v>152</v>
      </c>
      <c r="B32" s="107" t="s">
        <v>176</v>
      </c>
      <c r="C32" s="108" t="s">
        <v>86</v>
      </c>
      <c r="D32" s="107" t="s">
        <v>177</v>
      </c>
      <c r="E32" s="107" t="s">
        <v>98</v>
      </c>
      <c r="F32" s="108" t="s">
        <v>103</v>
      </c>
      <c r="G32" s="107">
        <v>193.38319999999999</v>
      </c>
      <c r="H32" s="107">
        <v>6.01</v>
      </c>
      <c r="I32" s="120">
        <v>6.01</v>
      </c>
      <c r="J32" s="107">
        <v>7</v>
      </c>
      <c r="K32" s="107">
        <v>16.52</v>
      </c>
      <c r="L32" s="107">
        <v>1162.23</v>
      </c>
    </row>
    <row r="33" spans="1:12" ht="16.5" hidden="1" customHeight="1">
      <c r="A33" s="106" t="s">
        <v>153</v>
      </c>
      <c r="B33" s="107" t="s">
        <v>1397</v>
      </c>
      <c r="C33" s="108" t="s">
        <v>86</v>
      </c>
      <c r="D33" s="107" t="s">
        <v>1398</v>
      </c>
      <c r="E33" s="107" t="s">
        <v>98</v>
      </c>
      <c r="F33" s="108" t="s">
        <v>103</v>
      </c>
      <c r="G33" s="107">
        <v>51.14</v>
      </c>
      <c r="H33" s="107">
        <v>7.69</v>
      </c>
      <c r="I33" s="120">
        <v>7.69</v>
      </c>
      <c r="J33" s="107">
        <v>8.9600000000000009</v>
      </c>
      <c r="K33" s="107">
        <v>16.52</v>
      </c>
      <c r="L33" s="107">
        <v>393.27</v>
      </c>
    </row>
    <row r="34" spans="1:12" ht="16.5" hidden="1" customHeight="1">
      <c r="A34" s="106" t="s">
        <v>156</v>
      </c>
      <c r="B34" s="107" t="s">
        <v>1399</v>
      </c>
      <c r="C34" s="108" t="s">
        <v>86</v>
      </c>
      <c r="D34" s="107" t="s">
        <v>1400</v>
      </c>
      <c r="E34" s="107" t="s">
        <v>45</v>
      </c>
      <c r="F34" s="108" t="s">
        <v>103</v>
      </c>
      <c r="G34" s="107">
        <v>16.748000000000001</v>
      </c>
      <c r="H34" s="107">
        <v>47.01</v>
      </c>
      <c r="I34" s="120">
        <v>47.01</v>
      </c>
      <c r="J34" s="107">
        <v>54.78</v>
      </c>
      <c r="K34" s="107">
        <v>16.52</v>
      </c>
      <c r="L34" s="107">
        <v>787.32</v>
      </c>
    </row>
    <row r="35" spans="1:12" ht="16.5" hidden="1" customHeight="1">
      <c r="A35" s="106" t="s">
        <v>161</v>
      </c>
      <c r="B35" s="107" t="s">
        <v>1401</v>
      </c>
      <c r="C35" s="108" t="s">
        <v>86</v>
      </c>
      <c r="D35" s="107" t="s">
        <v>1402</v>
      </c>
      <c r="E35" s="107" t="s">
        <v>45</v>
      </c>
      <c r="F35" s="108" t="s">
        <v>103</v>
      </c>
      <c r="G35" s="107">
        <v>96.169399999999996</v>
      </c>
      <c r="H35" s="107">
        <v>52.47</v>
      </c>
      <c r="I35" s="120">
        <v>52.47</v>
      </c>
      <c r="J35" s="107">
        <v>61.14</v>
      </c>
      <c r="K35" s="107">
        <v>16.52</v>
      </c>
      <c r="L35" s="107">
        <v>5046.01</v>
      </c>
    </row>
    <row r="36" spans="1:12" ht="16.5" hidden="1" customHeight="1">
      <c r="A36" s="106" t="s">
        <v>164</v>
      </c>
      <c r="B36" s="107" t="s">
        <v>1403</v>
      </c>
      <c r="C36" s="108" t="s">
        <v>86</v>
      </c>
      <c r="D36" s="107" t="s">
        <v>1404</v>
      </c>
      <c r="E36" s="107" t="s">
        <v>1405</v>
      </c>
      <c r="F36" s="108" t="s">
        <v>142</v>
      </c>
      <c r="G36" s="107">
        <v>11.965199999999999</v>
      </c>
      <c r="H36" s="107">
        <v>6.84</v>
      </c>
      <c r="I36" s="120">
        <v>6.84</v>
      </c>
      <c r="J36" s="107">
        <v>7.97</v>
      </c>
      <c r="K36" s="107">
        <v>16.52</v>
      </c>
      <c r="L36" s="107">
        <v>81.84</v>
      </c>
    </row>
    <row r="37" spans="1:12" ht="16.5" hidden="1" customHeight="1">
      <c r="A37" s="106" t="s">
        <v>167</v>
      </c>
      <c r="B37" s="107" t="s">
        <v>1406</v>
      </c>
      <c r="C37" s="108" t="s">
        <v>86</v>
      </c>
      <c r="D37" s="107" t="s">
        <v>1404</v>
      </c>
      <c r="E37" s="107" t="s">
        <v>27</v>
      </c>
      <c r="F37" s="108" t="s">
        <v>142</v>
      </c>
      <c r="G37" s="107">
        <v>1.4159999999999999</v>
      </c>
      <c r="H37" s="107">
        <v>8.5500000000000007</v>
      </c>
      <c r="I37" s="120">
        <v>8.5500000000000007</v>
      </c>
      <c r="J37" s="107">
        <v>9.9600000000000009</v>
      </c>
      <c r="K37" s="107">
        <v>16.52</v>
      </c>
      <c r="L37" s="107">
        <v>12.11</v>
      </c>
    </row>
    <row r="38" spans="1:12" ht="16.5" hidden="1" customHeight="1">
      <c r="A38" s="106" t="s">
        <v>171</v>
      </c>
      <c r="B38" s="107" t="s">
        <v>1407</v>
      </c>
      <c r="C38" s="108" t="s">
        <v>86</v>
      </c>
      <c r="D38" s="107" t="s">
        <v>1404</v>
      </c>
      <c r="E38" s="107" t="s">
        <v>1408</v>
      </c>
      <c r="F38" s="108" t="s">
        <v>142</v>
      </c>
      <c r="G38" s="107">
        <v>326.91980000000001</v>
      </c>
      <c r="H38" s="107">
        <v>2.76</v>
      </c>
      <c r="I38" s="120">
        <v>2.76</v>
      </c>
      <c r="J38" s="107">
        <v>3.22</v>
      </c>
      <c r="K38" s="107">
        <v>16.52</v>
      </c>
      <c r="L38" s="107">
        <v>902.3</v>
      </c>
    </row>
    <row r="39" spans="1:12" ht="16.5" hidden="1" customHeight="1">
      <c r="A39" s="106" t="s">
        <v>172</v>
      </c>
      <c r="B39" s="107" t="s">
        <v>1409</v>
      </c>
      <c r="C39" s="108" t="s">
        <v>86</v>
      </c>
      <c r="D39" s="107" t="s">
        <v>1410</v>
      </c>
      <c r="E39" s="107" t="s">
        <v>45</v>
      </c>
      <c r="F39" s="108" t="s">
        <v>1411</v>
      </c>
      <c r="G39" s="107">
        <v>309.101</v>
      </c>
      <c r="H39" s="107">
        <v>0.43</v>
      </c>
      <c r="I39" s="120">
        <v>0.43</v>
      </c>
      <c r="J39" s="107">
        <v>0.5</v>
      </c>
      <c r="K39" s="107">
        <v>16.52</v>
      </c>
      <c r="L39" s="107">
        <v>132.91</v>
      </c>
    </row>
    <row r="40" spans="1:12" ht="16.5" hidden="1" customHeight="1">
      <c r="A40" s="106" t="s">
        <v>175</v>
      </c>
      <c r="B40" s="107" t="s">
        <v>1412</v>
      </c>
      <c r="C40" s="108" t="s">
        <v>86</v>
      </c>
      <c r="D40" s="107" t="s">
        <v>1413</v>
      </c>
      <c r="E40" s="107" t="s">
        <v>45</v>
      </c>
      <c r="F40" s="108" t="s">
        <v>1414</v>
      </c>
      <c r="G40" s="107">
        <v>7.2484000000000002</v>
      </c>
      <c r="H40" s="107">
        <v>12.82</v>
      </c>
      <c r="I40" s="120">
        <v>12.82</v>
      </c>
      <c r="J40" s="107">
        <v>14.94</v>
      </c>
      <c r="K40" s="107">
        <v>16.52</v>
      </c>
      <c r="L40" s="107">
        <v>92.92</v>
      </c>
    </row>
    <row r="41" spans="1:12" ht="16.5" hidden="1" customHeight="1">
      <c r="A41" s="106" t="s">
        <v>178</v>
      </c>
      <c r="B41" s="107" t="s">
        <v>1415</v>
      </c>
      <c r="C41" s="108" t="s">
        <v>86</v>
      </c>
      <c r="D41" s="107" t="s">
        <v>760</v>
      </c>
      <c r="E41" s="107" t="s">
        <v>1405</v>
      </c>
      <c r="F41" s="108" t="s">
        <v>142</v>
      </c>
      <c r="G41" s="107">
        <v>10.722799999999999</v>
      </c>
      <c r="H41" s="107">
        <v>4.57</v>
      </c>
      <c r="I41" s="120">
        <v>4.57</v>
      </c>
      <c r="J41" s="107">
        <v>5.32</v>
      </c>
      <c r="K41" s="107">
        <v>16.52</v>
      </c>
      <c r="L41" s="107">
        <v>49</v>
      </c>
    </row>
    <row r="42" spans="1:12" ht="16.5" hidden="1" customHeight="1">
      <c r="A42" s="106" t="s">
        <v>179</v>
      </c>
      <c r="B42" s="107" t="s">
        <v>1416</v>
      </c>
      <c r="C42" s="108" t="s">
        <v>86</v>
      </c>
      <c r="D42" s="107" t="s">
        <v>1417</v>
      </c>
      <c r="E42" s="107" t="s">
        <v>1418</v>
      </c>
      <c r="F42" s="108" t="s">
        <v>142</v>
      </c>
      <c r="G42" s="107">
        <v>459.38</v>
      </c>
      <c r="H42" s="107">
        <v>0.45</v>
      </c>
      <c r="I42" s="120">
        <v>0.45</v>
      </c>
      <c r="J42" s="107">
        <v>0.52</v>
      </c>
      <c r="K42" s="107">
        <v>16.52</v>
      </c>
      <c r="L42" s="107">
        <v>206.72</v>
      </c>
    </row>
    <row r="43" spans="1:12" ht="16.5" hidden="1" customHeight="1">
      <c r="A43" s="106" t="s">
        <v>182</v>
      </c>
      <c r="B43" s="107" t="s">
        <v>1419</v>
      </c>
      <c r="C43" s="108" t="s">
        <v>86</v>
      </c>
      <c r="D43" s="107" t="s">
        <v>1417</v>
      </c>
      <c r="E43" s="107" t="s">
        <v>1420</v>
      </c>
      <c r="F43" s="108" t="s">
        <v>142</v>
      </c>
      <c r="G43" s="107">
        <v>247.2</v>
      </c>
      <c r="H43" s="107">
        <v>0.73</v>
      </c>
      <c r="I43" s="120">
        <v>0.73</v>
      </c>
      <c r="J43" s="107">
        <v>0.85</v>
      </c>
      <c r="K43" s="107">
        <v>16.52</v>
      </c>
      <c r="L43" s="107">
        <v>180.46</v>
      </c>
    </row>
    <row r="44" spans="1:12" ht="16.5" hidden="1" customHeight="1">
      <c r="A44" s="106" t="s">
        <v>185</v>
      </c>
      <c r="B44" s="107" t="s">
        <v>902</v>
      </c>
      <c r="C44" s="108" t="s">
        <v>86</v>
      </c>
      <c r="D44" s="107" t="s">
        <v>903</v>
      </c>
      <c r="E44" s="107" t="s">
        <v>45</v>
      </c>
      <c r="F44" s="108" t="s">
        <v>103</v>
      </c>
      <c r="G44" s="107">
        <v>5.3674999999999997</v>
      </c>
      <c r="H44" s="107">
        <v>13.99</v>
      </c>
      <c r="I44" s="120">
        <v>13.99</v>
      </c>
      <c r="J44" s="107">
        <v>16.3</v>
      </c>
      <c r="K44" s="107">
        <v>16.52</v>
      </c>
      <c r="L44" s="107">
        <v>75.09</v>
      </c>
    </row>
    <row r="45" spans="1:12" ht="16.5" hidden="1" customHeight="1">
      <c r="A45" s="106" t="s">
        <v>186</v>
      </c>
      <c r="B45" s="107" t="s">
        <v>1421</v>
      </c>
      <c r="C45" s="108" t="s">
        <v>86</v>
      </c>
      <c r="D45" s="107" t="s">
        <v>1422</v>
      </c>
      <c r="E45" s="107" t="s">
        <v>45</v>
      </c>
      <c r="F45" s="108" t="s">
        <v>103</v>
      </c>
      <c r="G45" s="107">
        <v>1.645</v>
      </c>
      <c r="H45" s="107">
        <v>7.75</v>
      </c>
      <c r="I45" s="120">
        <v>7.75</v>
      </c>
      <c r="J45" s="107">
        <v>9.0299999999999994</v>
      </c>
      <c r="K45" s="107">
        <v>16.52</v>
      </c>
      <c r="L45" s="107">
        <v>12.75</v>
      </c>
    </row>
    <row r="46" spans="1:12" ht="16.5" hidden="1" customHeight="1">
      <c r="A46" s="106" t="s">
        <v>190</v>
      </c>
      <c r="B46" s="107" t="s">
        <v>1423</v>
      </c>
      <c r="C46" s="108" t="s">
        <v>86</v>
      </c>
      <c r="D46" s="107" t="s">
        <v>1424</v>
      </c>
      <c r="E46" s="107" t="s">
        <v>45</v>
      </c>
      <c r="F46" s="108" t="s">
        <v>103</v>
      </c>
      <c r="G46" s="107">
        <v>13.544600000000001</v>
      </c>
      <c r="H46" s="107">
        <v>7.17</v>
      </c>
      <c r="I46" s="120">
        <v>7.17</v>
      </c>
      <c r="J46" s="107">
        <v>8.35</v>
      </c>
      <c r="K46" s="107">
        <v>16.52</v>
      </c>
      <c r="L46" s="107">
        <v>97.11</v>
      </c>
    </row>
    <row r="47" spans="1:12" ht="16.5" hidden="1" customHeight="1">
      <c r="A47" s="106" t="s">
        <v>193</v>
      </c>
      <c r="B47" s="116" t="s">
        <v>1425</v>
      </c>
      <c r="C47" s="117" t="s">
        <v>355</v>
      </c>
      <c r="D47" s="116" t="s">
        <v>1426</v>
      </c>
      <c r="E47" s="116" t="s">
        <v>45</v>
      </c>
      <c r="F47" s="117" t="s">
        <v>103</v>
      </c>
      <c r="G47" s="116">
        <v>63.786200000000001</v>
      </c>
      <c r="H47" s="116">
        <v>14.65</v>
      </c>
      <c r="I47" s="123">
        <v>14.65</v>
      </c>
      <c r="J47" s="116">
        <v>16.555</v>
      </c>
      <c r="K47" s="116">
        <v>13</v>
      </c>
      <c r="L47" s="116">
        <v>934.47</v>
      </c>
    </row>
    <row r="48" spans="1:12" ht="16.5" hidden="1" customHeight="1">
      <c r="A48" s="106" t="s">
        <v>196</v>
      </c>
      <c r="B48" s="107" t="s">
        <v>1427</v>
      </c>
      <c r="C48" s="108" t="s">
        <v>86</v>
      </c>
      <c r="D48" s="107" t="s">
        <v>1428</v>
      </c>
      <c r="E48" s="107" t="s">
        <v>45</v>
      </c>
      <c r="F48" s="108" t="s">
        <v>103</v>
      </c>
      <c r="G48" s="107">
        <v>12.5962</v>
      </c>
      <c r="H48" s="107">
        <v>10.26</v>
      </c>
      <c r="I48" s="120">
        <v>10.26</v>
      </c>
      <c r="J48" s="107">
        <v>11.95</v>
      </c>
      <c r="K48" s="107">
        <v>16.52</v>
      </c>
      <c r="L48" s="107">
        <v>129.24</v>
      </c>
    </row>
    <row r="49" spans="1:12" ht="16.5" hidden="1" customHeight="1">
      <c r="A49" s="106" t="s">
        <v>200</v>
      </c>
      <c r="B49" s="116" t="s">
        <v>1429</v>
      </c>
      <c r="C49" s="117" t="s">
        <v>355</v>
      </c>
      <c r="D49" s="116" t="s">
        <v>1430</v>
      </c>
      <c r="E49" s="116" t="s">
        <v>45</v>
      </c>
      <c r="F49" s="117" t="s">
        <v>103</v>
      </c>
      <c r="G49" s="116">
        <v>78.283000000000001</v>
      </c>
      <c r="H49" s="116">
        <v>10.5</v>
      </c>
      <c r="I49" s="123">
        <v>10.5</v>
      </c>
      <c r="J49" s="116">
        <v>12.234999999999999</v>
      </c>
      <c r="K49" s="116">
        <v>16.52</v>
      </c>
      <c r="L49" s="116">
        <v>821.97</v>
      </c>
    </row>
    <row r="50" spans="1:12" ht="16.5" hidden="1" customHeight="1">
      <c r="A50" s="106" t="s">
        <v>201</v>
      </c>
      <c r="B50" s="109" t="s">
        <v>1431</v>
      </c>
      <c r="C50" s="110" t="s">
        <v>86</v>
      </c>
      <c r="D50" s="109" t="s">
        <v>265</v>
      </c>
      <c r="E50" s="109" t="s">
        <v>1432</v>
      </c>
      <c r="F50" s="110" t="s">
        <v>103</v>
      </c>
      <c r="G50" s="109">
        <v>14.4968</v>
      </c>
      <c r="H50" s="109">
        <v>16.13</v>
      </c>
      <c r="I50" s="121">
        <v>20</v>
      </c>
      <c r="J50" s="109">
        <v>23.303999999999998</v>
      </c>
      <c r="K50" s="109">
        <v>16.52</v>
      </c>
      <c r="L50" s="109">
        <v>289.94</v>
      </c>
    </row>
    <row r="51" spans="1:12" ht="16.5" hidden="1" customHeight="1">
      <c r="A51" s="106" t="s">
        <v>205</v>
      </c>
      <c r="B51" s="107" t="s">
        <v>1433</v>
      </c>
      <c r="C51" s="108" t="s">
        <v>86</v>
      </c>
      <c r="D51" s="107" t="s">
        <v>1434</v>
      </c>
      <c r="E51" s="107" t="s">
        <v>45</v>
      </c>
      <c r="F51" s="108" t="s">
        <v>103</v>
      </c>
      <c r="G51" s="107">
        <v>4.7394999999999996</v>
      </c>
      <c r="H51" s="107">
        <v>6.2</v>
      </c>
      <c r="I51" s="120">
        <v>6.2</v>
      </c>
      <c r="J51" s="107">
        <v>7.22</v>
      </c>
      <c r="K51" s="107">
        <v>16.52</v>
      </c>
      <c r="L51" s="107">
        <v>29.38</v>
      </c>
    </row>
    <row r="52" spans="1:12" ht="16.5" hidden="1" customHeight="1">
      <c r="A52" s="106" t="s">
        <v>208</v>
      </c>
      <c r="B52" s="107" t="s">
        <v>1435</v>
      </c>
      <c r="C52" s="108" t="s">
        <v>86</v>
      </c>
      <c r="D52" s="107" t="s">
        <v>1436</v>
      </c>
      <c r="E52" s="107" t="s">
        <v>1437</v>
      </c>
      <c r="F52" s="108" t="s">
        <v>103</v>
      </c>
      <c r="G52" s="107">
        <v>39.270000000000003</v>
      </c>
      <c r="H52" s="107">
        <v>10.039999999999999</v>
      </c>
      <c r="I52" s="120">
        <v>10.039999999999999</v>
      </c>
      <c r="J52" s="107">
        <v>11.7</v>
      </c>
      <c r="K52" s="107">
        <v>16.52</v>
      </c>
      <c r="L52" s="107">
        <v>394.27</v>
      </c>
    </row>
    <row r="53" spans="1:12" ht="16.5" hidden="1" customHeight="1">
      <c r="A53" s="111" t="s">
        <v>211</v>
      </c>
      <c r="B53" s="125" t="s">
        <v>283</v>
      </c>
      <c r="C53" s="126" t="s">
        <v>86</v>
      </c>
      <c r="D53" s="125" t="s">
        <v>284</v>
      </c>
      <c r="E53" s="125" t="s">
        <v>98</v>
      </c>
      <c r="F53" s="126" t="s">
        <v>103</v>
      </c>
      <c r="G53" s="125">
        <v>140.8766</v>
      </c>
      <c r="H53" s="125">
        <v>6.38</v>
      </c>
      <c r="I53" s="121">
        <v>7.48</v>
      </c>
      <c r="J53" s="125">
        <v>8.7159999999999993</v>
      </c>
      <c r="K53" s="125">
        <v>16.52</v>
      </c>
      <c r="L53" s="125">
        <v>1053.76</v>
      </c>
    </row>
    <row r="54" spans="1:12" ht="16.5" hidden="1" customHeight="1">
      <c r="A54" s="111" t="s">
        <v>214</v>
      </c>
      <c r="B54" s="125" t="s">
        <v>283</v>
      </c>
      <c r="C54" s="126" t="s">
        <v>86</v>
      </c>
      <c r="D54" s="125" t="s">
        <v>284</v>
      </c>
      <c r="E54" s="125" t="s">
        <v>98</v>
      </c>
      <c r="F54" s="126" t="s">
        <v>103</v>
      </c>
      <c r="G54" s="125">
        <v>546.07159999999999</v>
      </c>
      <c r="H54" s="125">
        <v>6.38</v>
      </c>
      <c r="I54" s="121">
        <v>7.58</v>
      </c>
      <c r="J54" s="125">
        <v>8.8320000000000007</v>
      </c>
      <c r="K54" s="125">
        <v>16.52</v>
      </c>
      <c r="L54" s="125">
        <v>4139.22</v>
      </c>
    </row>
    <row r="55" spans="1:12" ht="16.5" hidden="1" customHeight="1">
      <c r="A55" s="106" t="s">
        <v>217</v>
      </c>
      <c r="B55" s="107" t="s">
        <v>1438</v>
      </c>
      <c r="C55" s="108" t="s">
        <v>86</v>
      </c>
      <c r="D55" s="107" t="s">
        <v>1439</v>
      </c>
      <c r="E55" s="107" t="s">
        <v>45</v>
      </c>
      <c r="F55" s="108" t="s">
        <v>103</v>
      </c>
      <c r="G55" s="107">
        <v>30.926600000000001</v>
      </c>
      <c r="H55" s="107">
        <v>7.17</v>
      </c>
      <c r="I55" s="120">
        <v>7.17</v>
      </c>
      <c r="J55" s="107">
        <v>8.35</v>
      </c>
      <c r="K55" s="107">
        <v>16.52</v>
      </c>
      <c r="L55" s="107">
        <v>221.74</v>
      </c>
    </row>
    <row r="56" spans="1:12" ht="16.5" hidden="1" customHeight="1">
      <c r="A56" s="106" t="s">
        <v>218</v>
      </c>
      <c r="B56" s="107" t="s">
        <v>1440</v>
      </c>
      <c r="C56" s="108" t="s">
        <v>86</v>
      </c>
      <c r="D56" s="107" t="s">
        <v>1441</v>
      </c>
      <c r="E56" s="107" t="s">
        <v>45</v>
      </c>
      <c r="F56" s="108" t="s">
        <v>103</v>
      </c>
      <c r="G56" s="107">
        <v>12.8842</v>
      </c>
      <c r="H56" s="107">
        <v>3.94</v>
      </c>
      <c r="I56" s="120">
        <v>3.94</v>
      </c>
      <c r="J56" s="107">
        <v>4.59</v>
      </c>
      <c r="K56" s="107">
        <v>16.52</v>
      </c>
      <c r="L56" s="107">
        <v>50.76</v>
      </c>
    </row>
    <row r="57" spans="1:12" ht="16.5" hidden="1" customHeight="1">
      <c r="A57" s="106" t="s">
        <v>221</v>
      </c>
      <c r="B57" s="107" t="s">
        <v>1442</v>
      </c>
      <c r="C57" s="108" t="s">
        <v>86</v>
      </c>
      <c r="D57" s="107" t="s">
        <v>1443</v>
      </c>
      <c r="E57" s="107" t="s">
        <v>45</v>
      </c>
      <c r="F57" s="108" t="s">
        <v>103</v>
      </c>
      <c r="G57" s="107">
        <v>50.01</v>
      </c>
      <c r="H57" s="107">
        <v>14.45</v>
      </c>
      <c r="I57" s="120">
        <v>14.45</v>
      </c>
      <c r="J57" s="107">
        <v>16.84</v>
      </c>
      <c r="K57" s="107">
        <v>16.52</v>
      </c>
      <c r="L57" s="107">
        <v>722.64</v>
      </c>
    </row>
    <row r="58" spans="1:12" ht="16.5" hidden="1" customHeight="1">
      <c r="A58" s="106" t="s">
        <v>224</v>
      </c>
      <c r="B58" s="107" t="s">
        <v>1444</v>
      </c>
      <c r="C58" s="108" t="s">
        <v>86</v>
      </c>
      <c r="D58" s="107" t="s">
        <v>1445</v>
      </c>
      <c r="E58" s="107" t="s">
        <v>45</v>
      </c>
      <c r="F58" s="108" t="s">
        <v>103</v>
      </c>
      <c r="G58" s="107">
        <v>2.4075000000000002</v>
      </c>
      <c r="H58" s="107">
        <v>6.33</v>
      </c>
      <c r="I58" s="120">
        <v>6.33</v>
      </c>
      <c r="J58" s="107">
        <v>7.38</v>
      </c>
      <c r="K58" s="107">
        <v>16.52</v>
      </c>
      <c r="L58" s="107">
        <v>15.24</v>
      </c>
    </row>
    <row r="59" spans="1:12" ht="16.5" hidden="1" customHeight="1">
      <c r="A59" s="106" t="s">
        <v>227</v>
      </c>
      <c r="B59" s="107" t="s">
        <v>1026</v>
      </c>
      <c r="C59" s="108" t="s">
        <v>86</v>
      </c>
      <c r="D59" s="107" t="s">
        <v>1027</v>
      </c>
      <c r="E59" s="107" t="s">
        <v>45</v>
      </c>
      <c r="F59" s="108" t="s">
        <v>103</v>
      </c>
      <c r="G59" s="107">
        <v>15.1808</v>
      </c>
      <c r="H59" s="107">
        <v>1.88</v>
      </c>
      <c r="I59" s="120">
        <v>1.88</v>
      </c>
      <c r="J59" s="107">
        <v>2.19</v>
      </c>
      <c r="K59" s="107">
        <v>16.52</v>
      </c>
      <c r="L59" s="107">
        <v>28.54</v>
      </c>
    </row>
    <row r="60" spans="1:12" ht="16.5" hidden="1" customHeight="1">
      <c r="A60" s="106" t="s">
        <v>232</v>
      </c>
      <c r="B60" s="116" t="s">
        <v>1446</v>
      </c>
      <c r="C60" s="117" t="s">
        <v>355</v>
      </c>
      <c r="D60" s="116" t="s">
        <v>1447</v>
      </c>
      <c r="E60" s="116" t="s">
        <v>45</v>
      </c>
      <c r="F60" s="117" t="s">
        <v>344</v>
      </c>
      <c r="G60" s="116">
        <v>137.64920000000001</v>
      </c>
      <c r="H60" s="116">
        <v>30.15</v>
      </c>
      <c r="I60" s="123">
        <v>30.15</v>
      </c>
      <c r="J60" s="116">
        <v>35.131</v>
      </c>
      <c r="K60" s="116">
        <v>16.52</v>
      </c>
      <c r="L60" s="116">
        <v>4150.12</v>
      </c>
    </row>
    <row r="61" spans="1:12" ht="16.5" hidden="1" customHeight="1">
      <c r="A61" s="106" t="s">
        <v>236</v>
      </c>
      <c r="B61" s="116" t="s">
        <v>1446</v>
      </c>
      <c r="C61" s="117" t="s">
        <v>355</v>
      </c>
      <c r="D61" s="116" t="s">
        <v>1448</v>
      </c>
      <c r="E61" s="116" t="s">
        <v>45</v>
      </c>
      <c r="F61" s="117" t="s">
        <v>344</v>
      </c>
      <c r="G61" s="116">
        <v>71.708600000000004</v>
      </c>
      <c r="H61" s="116">
        <v>18.71</v>
      </c>
      <c r="I61" s="123">
        <v>18.71</v>
      </c>
      <c r="J61" s="116">
        <v>21.800999999999998</v>
      </c>
      <c r="K61" s="116">
        <v>16.52</v>
      </c>
      <c r="L61" s="116">
        <v>1341.67</v>
      </c>
    </row>
    <row r="62" spans="1:12" ht="16.5" hidden="1" customHeight="1">
      <c r="A62" s="106" t="s">
        <v>239</v>
      </c>
      <c r="B62" s="116" t="s">
        <v>1446</v>
      </c>
      <c r="C62" s="117" t="s">
        <v>355</v>
      </c>
      <c r="D62" s="116" t="s">
        <v>1449</v>
      </c>
      <c r="E62" s="116" t="s">
        <v>45</v>
      </c>
      <c r="F62" s="117" t="s">
        <v>344</v>
      </c>
      <c r="G62" s="116">
        <v>577.83000000000004</v>
      </c>
      <c r="H62" s="116">
        <v>13.45</v>
      </c>
      <c r="I62" s="123">
        <v>13.45</v>
      </c>
      <c r="J62" s="116">
        <v>15.672000000000001</v>
      </c>
      <c r="K62" s="116">
        <v>16.52</v>
      </c>
      <c r="L62" s="116">
        <v>7771.81</v>
      </c>
    </row>
    <row r="63" spans="1:12" ht="16.5" hidden="1" customHeight="1">
      <c r="A63" s="106" t="s">
        <v>240</v>
      </c>
      <c r="B63" s="116" t="s">
        <v>1446</v>
      </c>
      <c r="C63" s="117" t="s">
        <v>355</v>
      </c>
      <c r="D63" s="116" t="s">
        <v>1450</v>
      </c>
      <c r="E63" s="116" t="s">
        <v>45</v>
      </c>
      <c r="F63" s="117" t="s">
        <v>344</v>
      </c>
      <c r="G63" s="116">
        <v>516.05060000000003</v>
      </c>
      <c r="H63" s="116">
        <v>9.4</v>
      </c>
      <c r="I63" s="123">
        <v>9.4</v>
      </c>
      <c r="J63" s="116">
        <v>10.952999999999999</v>
      </c>
      <c r="K63" s="116">
        <v>16.52</v>
      </c>
      <c r="L63" s="116">
        <v>4850.88</v>
      </c>
    </row>
    <row r="64" spans="1:12" ht="16.5" hidden="1" customHeight="1">
      <c r="A64" s="106" t="s">
        <v>241</v>
      </c>
      <c r="B64" s="107" t="s">
        <v>1451</v>
      </c>
      <c r="C64" s="108" t="s">
        <v>86</v>
      </c>
      <c r="D64" s="107" t="s">
        <v>1452</v>
      </c>
      <c r="E64" s="107" t="s">
        <v>1453</v>
      </c>
      <c r="F64" s="108" t="s">
        <v>344</v>
      </c>
      <c r="G64" s="107">
        <v>14.75</v>
      </c>
      <c r="H64" s="107">
        <v>0.4</v>
      </c>
      <c r="I64" s="120">
        <v>0.4</v>
      </c>
      <c r="J64" s="107">
        <v>0.47</v>
      </c>
      <c r="K64" s="107">
        <v>16.52</v>
      </c>
      <c r="L64" s="107">
        <v>5.9</v>
      </c>
    </row>
    <row r="65" spans="1:12" ht="16.5" hidden="1" customHeight="1">
      <c r="A65" s="106" t="s">
        <v>244</v>
      </c>
      <c r="B65" s="107" t="s">
        <v>1454</v>
      </c>
      <c r="C65" s="108" t="s">
        <v>86</v>
      </c>
      <c r="D65" s="107" t="s">
        <v>1455</v>
      </c>
      <c r="E65" s="107" t="s">
        <v>1456</v>
      </c>
      <c r="F65" s="108" t="s">
        <v>142</v>
      </c>
      <c r="G65" s="107">
        <v>1151.54</v>
      </c>
      <c r="H65" s="107">
        <v>3.03</v>
      </c>
      <c r="I65" s="120">
        <v>3.03</v>
      </c>
      <c r="J65" s="107">
        <v>3.53</v>
      </c>
      <c r="K65" s="107">
        <v>16.52</v>
      </c>
      <c r="L65" s="107">
        <v>3489.17</v>
      </c>
    </row>
    <row r="66" spans="1:12" ht="16.5" hidden="1" customHeight="1">
      <c r="A66" s="106" t="s">
        <v>245</v>
      </c>
      <c r="B66" s="107" t="s">
        <v>1457</v>
      </c>
      <c r="C66" s="108" t="s">
        <v>86</v>
      </c>
      <c r="D66" s="107" t="s">
        <v>1458</v>
      </c>
      <c r="E66" s="107" t="s">
        <v>1459</v>
      </c>
      <c r="F66" s="108" t="s">
        <v>142</v>
      </c>
      <c r="G66" s="107">
        <v>86.674499999999995</v>
      </c>
      <c r="H66" s="107">
        <v>0.16</v>
      </c>
      <c r="I66" s="120">
        <v>0.16</v>
      </c>
      <c r="J66" s="107">
        <v>0.19</v>
      </c>
      <c r="K66" s="107">
        <v>16.52</v>
      </c>
      <c r="L66" s="107">
        <v>13.87</v>
      </c>
    </row>
    <row r="67" spans="1:12" ht="16.5" hidden="1" customHeight="1">
      <c r="A67" s="106" t="s">
        <v>248</v>
      </c>
      <c r="B67" s="107" t="s">
        <v>1460</v>
      </c>
      <c r="C67" s="108" t="s">
        <v>86</v>
      </c>
      <c r="D67" s="107" t="s">
        <v>1458</v>
      </c>
      <c r="E67" s="107" t="s">
        <v>1077</v>
      </c>
      <c r="F67" s="108" t="s">
        <v>142</v>
      </c>
      <c r="G67" s="107">
        <v>20.647400000000001</v>
      </c>
      <c r="H67" s="107">
        <v>0.34</v>
      </c>
      <c r="I67" s="120">
        <v>0.34</v>
      </c>
      <c r="J67" s="107">
        <v>0.4</v>
      </c>
      <c r="K67" s="107">
        <v>16.52</v>
      </c>
      <c r="L67" s="107">
        <v>7.02</v>
      </c>
    </row>
    <row r="68" spans="1:12" ht="16.5" hidden="1" customHeight="1">
      <c r="A68" s="106" t="s">
        <v>251</v>
      </c>
      <c r="B68" s="107" t="s">
        <v>1461</v>
      </c>
      <c r="C68" s="108" t="s">
        <v>86</v>
      </c>
      <c r="D68" s="107" t="s">
        <v>1462</v>
      </c>
      <c r="E68" s="107" t="s">
        <v>1463</v>
      </c>
      <c r="F68" s="108" t="s">
        <v>142</v>
      </c>
      <c r="G68" s="107">
        <v>82.567999999999998</v>
      </c>
      <c r="H68" s="107">
        <v>1.97</v>
      </c>
      <c r="I68" s="120">
        <v>1.97</v>
      </c>
      <c r="J68" s="107">
        <v>2.2999999999999998</v>
      </c>
      <c r="K68" s="107">
        <v>16.52</v>
      </c>
      <c r="L68" s="107">
        <v>162.66</v>
      </c>
    </row>
    <row r="69" spans="1:12" ht="16.5" hidden="1" customHeight="1">
      <c r="A69" s="106" t="s">
        <v>254</v>
      </c>
      <c r="B69" s="107" t="s">
        <v>1464</v>
      </c>
      <c r="C69" s="108" t="s">
        <v>86</v>
      </c>
      <c r="D69" s="107" t="s">
        <v>1462</v>
      </c>
      <c r="E69" s="107" t="s">
        <v>1465</v>
      </c>
      <c r="F69" s="108" t="s">
        <v>142</v>
      </c>
      <c r="G69" s="107">
        <v>92.452799999999996</v>
      </c>
      <c r="H69" s="107">
        <v>2.42</v>
      </c>
      <c r="I69" s="120">
        <v>2.42</v>
      </c>
      <c r="J69" s="107">
        <v>2.82</v>
      </c>
      <c r="K69" s="107">
        <v>16.52</v>
      </c>
      <c r="L69" s="107">
        <v>223.74</v>
      </c>
    </row>
    <row r="70" spans="1:12" ht="16.5" hidden="1" customHeight="1">
      <c r="A70" s="106" t="s">
        <v>257</v>
      </c>
      <c r="B70" s="107" t="s">
        <v>1466</v>
      </c>
      <c r="C70" s="108" t="s">
        <v>86</v>
      </c>
      <c r="D70" s="107" t="s">
        <v>1462</v>
      </c>
      <c r="E70" s="107" t="s">
        <v>1467</v>
      </c>
      <c r="F70" s="108" t="s">
        <v>142</v>
      </c>
      <c r="G70" s="107">
        <v>11.4734</v>
      </c>
      <c r="H70" s="107">
        <v>3.12</v>
      </c>
      <c r="I70" s="120">
        <v>3.12</v>
      </c>
      <c r="J70" s="107">
        <v>3.64</v>
      </c>
      <c r="K70" s="107">
        <v>16.52</v>
      </c>
      <c r="L70" s="107">
        <v>35.799999999999997</v>
      </c>
    </row>
    <row r="71" spans="1:12" ht="16.5" hidden="1" customHeight="1">
      <c r="A71" s="106" t="s">
        <v>260</v>
      </c>
      <c r="B71" s="107" t="s">
        <v>1468</v>
      </c>
      <c r="C71" s="108" t="s">
        <v>86</v>
      </c>
      <c r="D71" s="107" t="s">
        <v>1462</v>
      </c>
      <c r="E71" s="107" t="s">
        <v>1469</v>
      </c>
      <c r="F71" s="108" t="s">
        <v>142</v>
      </c>
      <c r="G71" s="107">
        <v>22.023800000000001</v>
      </c>
      <c r="H71" s="107">
        <v>5.38</v>
      </c>
      <c r="I71" s="120">
        <v>5.38</v>
      </c>
      <c r="J71" s="107">
        <v>6.27</v>
      </c>
      <c r="K71" s="107">
        <v>16.52</v>
      </c>
      <c r="L71" s="107">
        <v>118.49</v>
      </c>
    </row>
    <row r="72" spans="1:12" ht="16.5" hidden="1" customHeight="1">
      <c r="A72" s="106" t="s">
        <v>263</v>
      </c>
      <c r="B72" s="107" t="s">
        <v>1470</v>
      </c>
      <c r="C72" s="108" t="s">
        <v>86</v>
      </c>
      <c r="D72" s="107" t="s">
        <v>1471</v>
      </c>
      <c r="E72" s="107" t="s">
        <v>1472</v>
      </c>
      <c r="F72" s="108" t="s">
        <v>142</v>
      </c>
      <c r="G72" s="107">
        <v>619.26080000000002</v>
      </c>
      <c r="H72" s="107">
        <v>0.39</v>
      </c>
      <c r="I72" s="120">
        <v>0.39</v>
      </c>
      <c r="J72" s="107">
        <v>0.45</v>
      </c>
      <c r="K72" s="107">
        <v>16.52</v>
      </c>
      <c r="L72" s="107">
        <v>241.51</v>
      </c>
    </row>
    <row r="73" spans="1:12" ht="16.5" hidden="1" customHeight="1">
      <c r="A73" s="106" t="s">
        <v>266</v>
      </c>
      <c r="B73" s="107" t="s">
        <v>1473</v>
      </c>
      <c r="C73" s="108" t="s">
        <v>86</v>
      </c>
      <c r="D73" s="107" t="s">
        <v>1471</v>
      </c>
      <c r="E73" s="107" t="s">
        <v>1459</v>
      </c>
      <c r="F73" s="108" t="s">
        <v>142</v>
      </c>
      <c r="G73" s="107">
        <v>429.17689999999999</v>
      </c>
      <c r="H73" s="107">
        <v>0.53</v>
      </c>
      <c r="I73" s="120">
        <v>0.53</v>
      </c>
      <c r="J73" s="107">
        <v>0.62</v>
      </c>
      <c r="K73" s="107">
        <v>16.52</v>
      </c>
      <c r="L73" s="107">
        <v>227.46</v>
      </c>
    </row>
    <row r="74" spans="1:12" ht="16.5" hidden="1" customHeight="1">
      <c r="A74" s="106" t="s">
        <v>270</v>
      </c>
      <c r="B74" s="107" t="s">
        <v>1474</v>
      </c>
      <c r="C74" s="108" t="s">
        <v>86</v>
      </c>
      <c r="D74" s="107" t="s">
        <v>1471</v>
      </c>
      <c r="E74" s="107" t="s">
        <v>1475</v>
      </c>
      <c r="F74" s="108" t="s">
        <v>142</v>
      </c>
      <c r="G74" s="107">
        <v>9.0961999999999996</v>
      </c>
      <c r="H74" s="107">
        <v>0.77</v>
      </c>
      <c r="I74" s="120">
        <v>0.77</v>
      </c>
      <c r="J74" s="107">
        <v>0.9</v>
      </c>
      <c r="K74" s="107">
        <v>16.52</v>
      </c>
      <c r="L74" s="107">
        <v>7</v>
      </c>
    </row>
    <row r="75" spans="1:12" ht="16.5" hidden="1" customHeight="1">
      <c r="A75" s="106" t="s">
        <v>271</v>
      </c>
      <c r="B75" s="107" t="s">
        <v>1476</v>
      </c>
      <c r="C75" s="108" t="s">
        <v>86</v>
      </c>
      <c r="D75" s="107" t="s">
        <v>1471</v>
      </c>
      <c r="E75" s="107" t="s">
        <v>1077</v>
      </c>
      <c r="F75" s="108" t="s">
        <v>142</v>
      </c>
      <c r="G75" s="107">
        <v>11.0671</v>
      </c>
      <c r="H75" s="107">
        <v>1.77</v>
      </c>
      <c r="I75" s="120">
        <v>1.77</v>
      </c>
      <c r="J75" s="107">
        <v>2.06</v>
      </c>
      <c r="K75" s="107">
        <v>16.52</v>
      </c>
      <c r="L75" s="107">
        <v>19.59</v>
      </c>
    </row>
    <row r="76" spans="1:12" ht="16.5" hidden="1" customHeight="1">
      <c r="A76" s="106" t="s">
        <v>274</v>
      </c>
      <c r="B76" s="116" t="s">
        <v>1477</v>
      </c>
      <c r="C76" s="117" t="s">
        <v>355</v>
      </c>
      <c r="D76" s="116" t="s">
        <v>1478</v>
      </c>
      <c r="E76" s="116" t="s">
        <v>45</v>
      </c>
      <c r="F76" s="117" t="s">
        <v>138</v>
      </c>
      <c r="G76" s="116">
        <v>434.3</v>
      </c>
      <c r="H76" s="116">
        <v>38.619999999999997</v>
      </c>
      <c r="I76" s="123">
        <v>38.619999999999997</v>
      </c>
      <c r="J76" s="116">
        <v>45</v>
      </c>
      <c r="K76" s="116">
        <v>16.52</v>
      </c>
      <c r="L76" s="116">
        <v>16772.669999999998</v>
      </c>
    </row>
    <row r="77" spans="1:12" ht="16.5" hidden="1" customHeight="1">
      <c r="A77" s="106" t="s">
        <v>275</v>
      </c>
      <c r="B77" s="116" t="s">
        <v>1477</v>
      </c>
      <c r="C77" s="117" t="s">
        <v>355</v>
      </c>
      <c r="D77" s="116" t="s">
        <v>1479</v>
      </c>
      <c r="E77" s="116" t="s">
        <v>45</v>
      </c>
      <c r="F77" s="117" t="s">
        <v>138</v>
      </c>
      <c r="G77" s="116">
        <v>295.93</v>
      </c>
      <c r="H77" s="116">
        <v>90.11</v>
      </c>
      <c r="I77" s="123">
        <v>90.11</v>
      </c>
      <c r="J77" s="116">
        <v>105</v>
      </c>
      <c r="K77" s="116">
        <v>16.52</v>
      </c>
      <c r="L77" s="116">
        <v>26666.25</v>
      </c>
    </row>
    <row r="78" spans="1:12" ht="16.5" hidden="1" customHeight="1">
      <c r="A78" s="106" t="s">
        <v>278</v>
      </c>
      <c r="B78" s="116" t="s">
        <v>1477</v>
      </c>
      <c r="C78" s="117" t="s">
        <v>355</v>
      </c>
      <c r="D78" s="116" t="s">
        <v>1480</v>
      </c>
      <c r="E78" s="116" t="s">
        <v>45</v>
      </c>
      <c r="F78" s="117" t="s">
        <v>138</v>
      </c>
      <c r="G78" s="116">
        <v>282.8</v>
      </c>
      <c r="H78" s="116">
        <v>64.37</v>
      </c>
      <c r="I78" s="123">
        <v>64.37</v>
      </c>
      <c r="J78" s="116">
        <v>75</v>
      </c>
      <c r="K78" s="116">
        <v>16.52</v>
      </c>
      <c r="L78" s="116">
        <v>18203.84</v>
      </c>
    </row>
    <row r="79" spans="1:12" ht="16.5" hidden="1" customHeight="1">
      <c r="A79" s="106" t="s">
        <v>279</v>
      </c>
      <c r="B79" s="116" t="s">
        <v>1477</v>
      </c>
      <c r="C79" s="117" t="s">
        <v>355</v>
      </c>
      <c r="D79" s="116" t="s">
        <v>1481</v>
      </c>
      <c r="E79" s="116" t="s">
        <v>45</v>
      </c>
      <c r="F79" s="117" t="s">
        <v>138</v>
      </c>
      <c r="G79" s="116">
        <v>121.2</v>
      </c>
      <c r="H79" s="116">
        <v>64.37</v>
      </c>
      <c r="I79" s="123">
        <v>64.37</v>
      </c>
      <c r="J79" s="116">
        <v>75</v>
      </c>
      <c r="K79" s="116">
        <v>16.52</v>
      </c>
      <c r="L79" s="116">
        <v>7801.64</v>
      </c>
    </row>
    <row r="80" spans="1:12" ht="16.5" hidden="1" customHeight="1">
      <c r="A80" s="106" t="s">
        <v>282</v>
      </c>
      <c r="B80" s="116" t="s">
        <v>1477</v>
      </c>
      <c r="C80" s="117" t="s">
        <v>355</v>
      </c>
      <c r="D80" s="116" t="s">
        <v>1482</v>
      </c>
      <c r="E80" s="116" t="s">
        <v>45</v>
      </c>
      <c r="F80" s="117" t="s">
        <v>138</v>
      </c>
      <c r="G80" s="116">
        <v>1027.17</v>
      </c>
      <c r="H80" s="116">
        <v>41.19</v>
      </c>
      <c r="I80" s="123">
        <v>41.19</v>
      </c>
      <c r="J80" s="116">
        <v>48</v>
      </c>
      <c r="K80" s="116">
        <v>16.52</v>
      </c>
      <c r="L80" s="116">
        <v>42309.13</v>
      </c>
    </row>
    <row r="81" spans="1:12" ht="16.5" hidden="1" customHeight="1">
      <c r="A81" s="106" t="s">
        <v>285</v>
      </c>
      <c r="B81" s="116" t="s">
        <v>1477</v>
      </c>
      <c r="C81" s="117" t="s">
        <v>355</v>
      </c>
      <c r="D81" s="116" t="s">
        <v>1483</v>
      </c>
      <c r="E81" s="116" t="s">
        <v>45</v>
      </c>
      <c r="F81" s="117" t="s">
        <v>138</v>
      </c>
      <c r="G81" s="116">
        <v>631.25</v>
      </c>
      <c r="H81" s="116">
        <v>94.4</v>
      </c>
      <c r="I81" s="123">
        <v>94.4</v>
      </c>
      <c r="J81" s="116">
        <v>110</v>
      </c>
      <c r="K81" s="116">
        <v>16.52</v>
      </c>
      <c r="L81" s="116">
        <v>59590</v>
      </c>
    </row>
    <row r="82" spans="1:12" ht="16.5" hidden="1" customHeight="1">
      <c r="A82" s="106" t="s">
        <v>286</v>
      </c>
      <c r="B82" s="116" t="s">
        <v>1477</v>
      </c>
      <c r="C82" s="117" t="s">
        <v>355</v>
      </c>
      <c r="D82" s="116" t="s">
        <v>1484</v>
      </c>
      <c r="E82" s="116" t="s">
        <v>45</v>
      </c>
      <c r="F82" s="117" t="s">
        <v>138</v>
      </c>
      <c r="G82" s="116">
        <v>313.10000000000002</v>
      </c>
      <c r="H82" s="116">
        <v>107.28</v>
      </c>
      <c r="I82" s="123">
        <v>107.28</v>
      </c>
      <c r="J82" s="116">
        <v>125</v>
      </c>
      <c r="K82" s="116">
        <v>16.52</v>
      </c>
      <c r="L82" s="116">
        <v>33589.370000000003</v>
      </c>
    </row>
    <row r="83" spans="1:12" ht="16.5" hidden="1" customHeight="1">
      <c r="A83" s="106" t="s">
        <v>289</v>
      </c>
      <c r="B83" s="116" t="s">
        <v>1477</v>
      </c>
      <c r="C83" s="117" t="s">
        <v>355</v>
      </c>
      <c r="D83" s="116" t="s">
        <v>1485</v>
      </c>
      <c r="E83" s="116" t="s">
        <v>45</v>
      </c>
      <c r="F83" s="117" t="s">
        <v>138</v>
      </c>
      <c r="G83" s="116">
        <v>121.2</v>
      </c>
      <c r="H83" s="116">
        <v>135.6</v>
      </c>
      <c r="I83" s="123">
        <v>135.6</v>
      </c>
      <c r="J83" s="116">
        <v>158</v>
      </c>
      <c r="K83" s="116">
        <v>16.52</v>
      </c>
      <c r="L83" s="116">
        <v>16434.72</v>
      </c>
    </row>
    <row r="84" spans="1:12" ht="16.5" hidden="1" customHeight="1">
      <c r="A84" s="106" t="s">
        <v>292</v>
      </c>
      <c r="B84" s="116" t="s">
        <v>1477</v>
      </c>
      <c r="C84" s="117" t="s">
        <v>355</v>
      </c>
      <c r="D84" s="116" t="s">
        <v>1486</v>
      </c>
      <c r="E84" s="116" t="s">
        <v>45</v>
      </c>
      <c r="F84" s="117" t="s">
        <v>138</v>
      </c>
      <c r="G84" s="116">
        <v>225.23</v>
      </c>
      <c r="H84" s="116">
        <v>54.07</v>
      </c>
      <c r="I84" s="123">
        <v>54.07</v>
      </c>
      <c r="J84" s="116">
        <v>63</v>
      </c>
      <c r="K84" s="116">
        <v>16.52</v>
      </c>
      <c r="L84" s="116">
        <v>12178.19</v>
      </c>
    </row>
    <row r="85" spans="1:12" ht="16.5" hidden="1" customHeight="1">
      <c r="A85" s="106" t="s">
        <v>293</v>
      </c>
      <c r="B85" s="116" t="s">
        <v>1487</v>
      </c>
      <c r="C85" s="117" t="s">
        <v>355</v>
      </c>
      <c r="D85" s="116" t="s">
        <v>1488</v>
      </c>
      <c r="E85" s="116" t="s">
        <v>45</v>
      </c>
      <c r="F85" s="117" t="s">
        <v>138</v>
      </c>
      <c r="G85" s="116">
        <v>10.1</v>
      </c>
      <c r="H85" s="116">
        <v>1320</v>
      </c>
      <c r="I85" s="123">
        <v>1320</v>
      </c>
      <c r="J85" s="116">
        <v>1538.0640000000001</v>
      </c>
      <c r="K85" s="116">
        <v>16.52</v>
      </c>
      <c r="L85" s="116">
        <v>13332</v>
      </c>
    </row>
    <row r="86" spans="1:12" ht="16.5" hidden="1" customHeight="1">
      <c r="A86" s="106" t="s">
        <v>296</v>
      </c>
      <c r="B86" s="116" t="s">
        <v>1489</v>
      </c>
      <c r="C86" s="117" t="s">
        <v>355</v>
      </c>
      <c r="D86" s="116" t="s">
        <v>1490</v>
      </c>
      <c r="E86" s="116" t="s">
        <v>45</v>
      </c>
      <c r="F86" s="117" t="s">
        <v>142</v>
      </c>
      <c r="G86" s="116">
        <v>224.4</v>
      </c>
      <c r="H86" s="116">
        <v>7.46</v>
      </c>
      <c r="I86" s="123">
        <v>7.46</v>
      </c>
      <c r="J86" s="116">
        <v>8.6920000000000002</v>
      </c>
      <c r="K86" s="116">
        <v>16.52</v>
      </c>
      <c r="L86" s="116">
        <v>1674.02</v>
      </c>
    </row>
    <row r="87" spans="1:12" ht="16.5" hidden="1" customHeight="1">
      <c r="A87" s="106" t="s">
        <v>300</v>
      </c>
      <c r="B87" s="116" t="s">
        <v>1489</v>
      </c>
      <c r="C87" s="117" t="s">
        <v>355</v>
      </c>
      <c r="D87" s="116" t="s">
        <v>1491</v>
      </c>
      <c r="E87" s="116" t="s">
        <v>45</v>
      </c>
      <c r="F87" s="117" t="s">
        <v>142</v>
      </c>
      <c r="G87" s="116">
        <v>303.95999999999998</v>
      </c>
      <c r="H87" s="116">
        <v>8.56</v>
      </c>
      <c r="I87" s="123">
        <v>8.56</v>
      </c>
      <c r="J87" s="116">
        <v>9.9740000000000002</v>
      </c>
      <c r="K87" s="116">
        <v>16.52</v>
      </c>
      <c r="L87" s="116">
        <v>2601.9</v>
      </c>
    </row>
    <row r="88" spans="1:12" ht="16.5" hidden="1" customHeight="1">
      <c r="A88" s="106" t="s">
        <v>303</v>
      </c>
      <c r="B88" s="116" t="s">
        <v>1489</v>
      </c>
      <c r="C88" s="117" t="s">
        <v>355</v>
      </c>
      <c r="D88" s="116" t="s">
        <v>1492</v>
      </c>
      <c r="E88" s="116" t="s">
        <v>45</v>
      </c>
      <c r="F88" s="117" t="s">
        <v>142</v>
      </c>
      <c r="G88" s="116">
        <v>313.14</v>
      </c>
      <c r="H88" s="116">
        <v>11.36</v>
      </c>
      <c r="I88" s="123">
        <v>11.36</v>
      </c>
      <c r="J88" s="116">
        <v>13.237</v>
      </c>
      <c r="K88" s="116">
        <v>16.52</v>
      </c>
      <c r="L88" s="116">
        <v>3557.27</v>
      </c>
    </row>
    <row r="89" spans="1:12" ht="16.5" hidden="1" customHeight="1">
      <c r="A89" s="106" t="s">
        <v>304</v>
      </c>
      <c r="B89" s="116" t="s">
        <v>1493</v>
      </c>
      <c r="C89" s="117" t="s">
        <v>355</v>
      </c>
      <c r="D89" s="116" t="s">
        <v>1494</v>
      </c>
      <c r="E89" s="116" t="s">
        <v>45</v>
      </c>
      <c r="F89" s="117" t="s">
        <v>142</v>
      </c>
      <c r="G89" s="116">
        <v>638.52</v>
      </c>
      <c r="H89" s="116">
        <v>8.52</v>
      </c>
      <c r="I89" s="123">
        <v>8.52</v>
      </c>
      <c r="J89" s="116">
        <v>9.9280000000000008</v>
      </c>
      <c r="K89" s="116">
        <v>16.52</v>
      </c>
      <c r="L89" s="116">
        <v>5440.19</v>
      </c>
    </row>
    <row r="90" spans="1:12" ht="16.5" hidden="1" customHeight="1">
      <c r="A90" s="106" t="s">
        <v>307</v>
      </c>
      <c r="B90" s="116" t="s">
        <v>1493</v>
      </c>
      <c r="C90" s="117" t="s">
        <v>355</v>
      </c>
      <c r="D90" s="116" t="s">
        <v>1495</v>
      </c>
      <c r="E90" s="116" t="s">
        <v>45</v>
      </c>
      <c r="F90" s="117" t="s">
        <v>142</v>
      </c>
      <c r="G90" s="116">
        <v>293.76</v>
      </c>
      <c r="H90" s="116">
        <v>8.52</v>
      </c>
      <c r="I90" s="123">
        <v>8.52</v>
      </c>
      <c r="J90" s="116">
        <v>9.9280000000000008</v>
      </c>
      <c r="K90" s="116">
        <v>16.52</v>
      </c>
      <c r="L90" s="116">
        <v>2502.84</v>
      </c>
    </row>
    <row r="91" spans="1:12" ht="16.5" hidden="1" customHeight="1">
      <c r="A91" s="106" t="s">
        <v>310</v>
      </c>
      <c r="B91" s="116" t="s">
        <v>1493</v>
      </c>
      <c r="C91" s="117" t="s">
        <v>355</v>
      </c>
      <c r="D91" s="116" t="s">
        <v>1496</v>
      </c>
      <c r="E91" s="116" t="s">
        <v>45</v>
      </c>
      <c r="F91" s="117" t="s">
        <v>142</v>
      </c>
      <c r="G91" s="116">
        <v>20.399999999999999</v>
      </c>
      <c r="H91" s="116">
        <v>13.25</v>
      </c>
      <c r="I91" s="123">
        <v>13.25</v>
      </c>
      <c r="J91" s="116">
        <v>15.439</v>
      </c>
      <c r="K91" s="116">
        <v>16.52</v>
      </c>
      <c r="L91" s="116">
        <v>270.3</v>
      </c>
    </row>
    <row r="92" spans="1:12" ht="16.5" hidden="1" customHeight="1">
      <c r="A92" s="106" t="s">
        <v>314</v>
      </c>
      <c r="B92" s="116" t="s">
        <v>1493</v>
      </c>
      <c r="C92" s="117" t="s">
        <v>355</v>
      </c>
      <c r="D92" s="116" t="s">
        <v>1497</v>
      </c>
      <c r="E92" s="116" t="s">
        <v>45</v>
      </c>
      <c r="F92" s="117" t="s">
        <v>142</v>
      </c>
      <c r="G92" s="116">
        <v>146.88</v>
      </c>
      <c r="H92" s="116">
        <v>13.25</v>
      </c>
      <c r="I92" s="123">
        <v>13.25</v>
      </c>
      <c r="J92" s="116">
        <v>15.439</v>
      </c>
      <c r="K92" s="116">
        <v>16.52</v>
      </c>
      <c r="L92" s="116">
        <v>1946.16</v>
      </c>
    </row>
    <row r="93" spans="1:12" ht="16.5" hidden="1" customHeight="1">
      <c r="A93" s="106" t="s">
        <v>317</v>
      </c>
      <c r="B93" s="116" t="s">
        <v>1493</v>
      </c>
      <c r="C93" s="117" t="s">
        <v>355</v>
      </c>
      <c r="D93" s="116" t="s">
        <v>1498</v>
      </c>
      <c r="E93" s="116" t="s">
        <v>45</v>
      </c>
      <c r="F93" s="117" t="s">
        <v>142</v>
      </c>
      <c r="G93" s="116">
        <v>24.48</v>
      </c>
      <c r="H93" s="116">
        <v>30.04</v>
      </c>
      <c r="I93" s="123">
        <v>30.04</v>
      </c>
      <c r="J93" s="116">
        <v>35</v>
      </c>
      <c r="K93" s="116">
        <v>16.52</v>
      </c>
      <c r="L93" s="116">
        <v>735.38</v>
      </c>
    </row>
    <row r="94" spans="1:12" ht="16.5" hidden="1" customHeight="1">
      <c r="A94" s="106" t="s">
        <v>320</v>
      </c>
      <c r="B94" s="107" t="s">
        <v>1499</v>
      </c>
      <c r="C94" s="108" t="s">
        <v>86</v>
      </c>
      <c r="D94" s="107" t="s">
        <v>1500</v>
      </c>
      <c r="E94" s="107" t="s">
        <v>1501</v>
      </c>
      <c r="F94" s="108" t="s">
        <v>1502</v>
      </c>
      <c r="G94" s="107">
        <v>595.87450000000001</v>
      </c>
      <c r="H94" s="107">
        <v>2.4</v>
      </c>
      <c r="I94" s="120">
        <v>2.4</v>
      </c>
      <c r="J94" s="107">
        <v>2.8</v>
      </c>
      <c r="K94" s="107">
        <v>16.52</v>
      </c>
      <c r="L94" s="107">
        <v>1430.1</v>
      </c>
    </row>
    <row r="95" spans="1:12" ht="16.5" hidden="1" customHeight="1">
      <c r="A95" s="106" t="s">
        <v>323</v>
      </c>
      <c r="B95" s="107" t="s">
        <v>1503</v>
      </c>
      <c r="C95" s="108" t="s">
        <v>86</v>
      </c>
      <c r="D95" s="107" t="s">
        <v>1504</v>
      </c>
      <c r="E95" s="107" t="s">
        <v>1505</v>
      </c>
      <c r="F95" s="108" t="s">
        <v>103</v>
      </c>
      <c r="G95" s="107">
        <v>127.4</v>
      </c>
      <c r="H95" s="107">
        <v>63.75</v>
      </c>
      <c r="I95" s="120">
        <v>63.75</v>
      </c>
      <c r="J95" s="107">
        <v>74.28</v>
      </c>
      <c r="K95" s="107">
        <v>16.52</v>
      </c>
      <c r="L95" s="107">
        <v>8121.75</v>
      </c>
    </row>
    <row r="96" spans="1:12" ht="16.5" hidden="1" customHeight="1">
      <c r="A96" s="106" t="s">
        <v>324</v>
      </c>
      <c r="B96" s="116" t="s">
        <v>1506</v>
      </c>
      <c r="C96" s="117" t="s">
        <v>355</v>
      </c>
      <c r="D96" s="116" t="s">
        <v>1507</v>
      </c>
      <c r="E96" s="116" t="s">
        <v>1508</v>
      </c>
      <c r="F96" s="117" t="s">
        <v>344</v>
      </c>
      <c r="G96" s="116">
        <v>9527.76</v>
      </c>
      <c r="H96" s="116">
        <v>1.78</v>
      </c>
      <c r="I96" s="123">
        <v>1.78</v>
      </c>
      <c r="J96" s="116">
        <v>2.0739999999999998</v>
      </c>
      <c r="K96" s="116">
        <v>16.52</v>
      </c>
      <c r="L96" s="116">
        <v>16959.41</v>
      </c>
    </row>
    <row r="97" spans="1:12" ht="16.5" hidden="1" customHeight="1">
      <c r="A97" s="106" t="s">
        <v>327</v>
      </c>
      <c r="B97" s="116" t="s">
        <v>1506</v>
      </c>
      <c r="C97" s="117" t="s">
        <v>355</v>
      </c>
      <c r="D97" s="116" t="s">
        <v>1509</v>
      </c>
      <c r="E97" s="116" t="s">
        <v>1508</v>
      </c>
      <c r="F97" s="117" t="s">
        <v>344</v>
      </c>
      <c r="G97" s="116">
        <v>4702.5</v>
      </c>
      <c r="H97" s="116">
        <v>2.11</v>
      </c>
      <c r="I97" s="123">
        <v>2.11</v>
      </c>
      <c r="J97" s="116">
        <v>2.46</v>
      </c>
      <c r="K97" s="116">
        <v>16.52</v>
      </c>
      <c r="L97" s="116">
        <v>9922.2800000000007</v>
      </c>
    </row>
    <row r="98" spans="1:12" ht="16.5" hidden="1" customHeight="1">
      <c r="A98" s="106" t="s">
        <v>328</v>
      </c>
      <c r="B98" s="116" t="s">
        <v>1506</v>
      </c>
      <c r="C98" s="117" t="s">
        <v>355</v>
      </c>
      <c r="D98" s="116" t="s">
        <v>1510</v>
      </c>
      <c r="E98" s="116" t="s">
        <v>45</v>
      </c>
      <c r="F98" s="117" t="s">
        <v>344</v>
      </c>
      <c r="G98" s="116">
        <v>3511.9007999999999</v>
      </c>
      <c r="H98" s="116">
        <v>3.26</v>
      </c>
      <c r="I98" s="123">
        <v>3.26</v>
      </c>
      <c r="J98" s="116">
        <v>3.7989999999999999</v>
      </c>
      <c r="K98" s="116">
        <v>16.52</v>
      </c>
      <c r="L98" s="116">
        <v>11448.8</v>
      </c>
    </row>
    <row r="99" spans="1:12" ht="16.5" hidden="1" customHeight="1">
      <c r="A99" s="106" t="s">
        <v>331</v>
      </c>
      <c r="B99" s="116" t="s">
        <v>1506</v>
      </c>
      <c r="C99" s="117" t="s">
        <v>355</v>
      </c>
      <c r="D99" s="116" t="s">
        <v>1511</v>
      </c>
      <c r="E99" s="116" t="s">
        <v>1508</v>
      </c>
      <c r="F99" s="117" t="s">
        <v>344</v>
      </c>
      <c r="G99" s="116">
        <v>566.24400000000003</v>
      </c>
      <c r="H99" s="116">
        <v>7.12</v>
      </c>
      <c r="I99" s="123">
        <v>7.12</v>
      </c>
      <c r="J99" s="116">
        <v>8.2959999999999994</v>
      </c>
      <c r="K99" s="116">
        <v>16.52</v>
      </c>
      <c r="L99" s="116">
        <v>4031.66</v>
      </c>
    </row>
    <row r="100" spans="1:12" ht="16.5" hidden="1" customHeight="1">
      <c r="A100" s="106" t="s">
        <v>334</v>
      </c>
      <c r="B100" s="116" t="s">
        <v>1506</v>
      </c>
      <c r="C100" s="117" t="s">
        <v>355</v>
      </c>
      <c r="D100" s="116" t="s">
        <v>1507</v>
      </c>
      <c r="E100" s="116" t="s">
        <v>1508</v>
      </c>
      <c r="F100" s="117" t="s">
        <v>344</v>
      </c>
      <c r="G100" s="116">
        <v>11660</v>
      </c>
      <c r="H100" s="116">
        <v>1.41</v>
      </c>
      <c r="I100" s="123">
        <v>1.41</v>
      </c>
      <c r="J100" s="116">
        <v>1.643</v>
      </c>
      <c r="K100" s="116">
        <v>16.52</v>
      </c>
      <c r="L100" s="116">
        <v>16440.599999999999</v>
      </c>
    </row>
    <row r="101" spans="1:12" ht="16.5" hidden="1" customHeight="1">
      <c r="A101" s="106" t="s">
        <v>335</v>
      </c>
      <c r="B101" s="116" t="s">
        <v>1506</v>
      </c>
      <c r="C101" s="117" t="s">
        <v>355</v>
      </c>
      <c r="D101" s="116" t="s">
        <v>1509</v>
      </c>
      <c r="E101" s="116" t="s">
        <v>1508</v>
      </c>
      <c r="F101" s="117" t="s">
        <v>344</v>
      </c>
      <c r="G101" s="116">
        <v>8965</v>
      </c>
      <c r="H101" s="116">
        <v>1.41</v>
      </c>
      <c r="I101" s="123">
        <v>1.41</v>
      </c>
      <c r="J101" s="116">
        <v>1.643</v>
      </c>
      <c r="K101" s="116">
        <v>16.52</v>
      </c>
      <c r="L101" s="116">
        <v>12640.65</v>
      </c>
    </row>
    <row r="102" spans="1:12" ht="16.5" hidden="1" customHeight="1">
      <c r="A102" s="111" t="s">
        <v>338</v>
      </c>
      <c r="B102" s="140" t="s">
        <v>1506</v>
      </c>
      <c r="C102" s="141" t="s">
        <v>355</v>
      </c>
      <c r="D102" s="140" t="s">
        <v>1510</v>
      </c>
      <c r="E102" s="140" t="s">
        <v>45</v>
      </c>
      <c r="F102" s="141" t="s">
        <v>344</v>
      </c>
      <c r="G102" s="140">
        <v>30888</v>
      </c>
      <c r="H102" s="140">
        <v>4.01</v>
      </c>
      <c r="I102" s="144">
        <v>4.01</v>
      </c>
      <c r="J102" s="140">
        <v>4.6719999999999997</v>
      </c>
      <c r="K102" s="140">
        <v>16.52</v>
      </c>
      <c r="L102" s="140">
        <v>123860.88</v>
      </c>
    </row>
    <row r="103" spans="1:12" ht="16.5" hidden="1" customHeight="1">
      <c r="A103" s="111" t="s">
        <v>340</v>
      </c>
      <c r="B103" s="140" t="s">
        <v>1506</v>
      </c>
      <c r="C103" s="141" t="s">
        <v>355</v>
      </c>
      <c r="D103" s="140" t="s">
        <v>1510</v>
      </c>
      <c r="E103" s="140" t="s">
        <v>45</v>
      </c>
      <c r="F103" s="141" t="s">
        <v>344</v>
      </c>
      <c r="G103" s="140">
        <v>2107.1405</v>
      </c>
      <c r="H103" s="140">
        <v>3.8</v>
      </c>
      <c r="I103" s="144">
        <v>3.8</v>
      </c>
      <c r="J103" s="140">
        <v>4.4279999999999999</v>
      </c>
      <c r="K103" s="140">
        <v>16.52</v>
      </c>
      <c r="L103" s="140">
        <v>8007.13</v>
      </c>
    </row>
    <row r="104" spans="1:12" ht="16.5" hidden="1" customHeight="1">
      <c r="A104" s="111" t="s">
        <v>341</v>
      </c>
      <c r="B104" s="140" t="s">
        <v>1506</v>
      </c>
      <c r="C104" s="141" t="s">
        <v>355</v>
      </c>
      <c r="D104" s="140" t="s">
        <v>1511</v>
      </c>
      <c r="E104" s="140" t="s">
        <v>1508</v>
      </c>
      <c r="F104" s="141" t="s">
        <v>344</v>
      </c>
      <c r="G104" s="140">
        <v>2831.22</v>
      </c>
      <c r="H104" s="140">
        <v>6.75</v>
      </c>
      <c r="I104" s="144">
        <v>6.75</v>
      </c>
      <c r="J104" s="140">
        <v>7.8650000000000002</v>
      </c>
      <c r="K104" s="140">
        <v>16.52</v>
      </c>
      <c r="L104" s="140">
        <v>19110.740000000002</v>
      </c>
    </row>
    <row r="105" spans="1:12" ht="16.5" hidden="1" customHeight="1">
      <c r="A105" s="111" t="s">
        <v>345</v>
      </c>
      <c r="B105" s="140" t="s">
        <v>1506</v>
      </c>
      <c r="C105" s="141" t="s">
        <v>355</v>
      </c>
      <c r="D105" s="140" t="s">
        <v>1511</v>
      </c>
      <c r="E105" s="140" t="s">
        <v>1508</v>
      </c>
      <c r="F105" s="141" t="s">
        <v>344</v>
      </c>
      <c r="G105" s="140">
        <v>566.24400000000003</v>
      </c>
      <c r="H105" s="140">
        <v>5.47</v>
      </c>
      <c r="I105" s="144">
        <v>5.47</v>
      </c>
      <c r="J105" s="140">
        <v>6.3739999999999997</v>
      </c>
      <c r="K105" s="140">
        <v>16.52</v>
      </c>
      <c r="L105" s="140">
        <v>3097.35</v>
      </c>
    </row>
    <row r="106" spans="1:12" ht="16.5" hidden="1" customHeight="1">
      <c r="A106" s="111" t="s">
        <v>346</v>
      </c>
      <c r="B106" s="125" t="s">
        <v>1512</v>
      </c>
      <c r="C106" s="126" t="s">
        <v>86</v>
      </c>
      <c r="D106" s="125" t="s">
        <v>1513</v>
      </c>
      <c r="E106" s="125" t="s">
        <v>1514</v>
      </c>
      <c r="F106" s="126" t="s">
        <v>344</v>
      </c>
      <c r="G106" s="125">
        <v>175.72720000000001</v>
      </c>
      <c r="H106" s="125">
        <v>1.88</v>
      </c>
      <c r="I106" s="121">
        <v>2.41</v>
      </c>
      <c r="J106" s="125">
        <v>2.41</v>
      </c>
      <c r="K106" s="125">
        <v>0</v>
      </c>
      <c r="L106" s="125">
        <v>423.5</v>
      </c>
    </row>
    <row r="107" spans="1:12" ht="16.5" hidden="1" customHeight="1">
      <c r="A107" s="111" t="s">
        <v>349</v>
      </c>
      <c r="B107" s="125" t="s">
        <v>1512</v>
      </c>
      <c r="C107" s="126" t="s">
        <v>86</v>
      </c>
      <c r="D107" s="125" t="s">
        <v>1513</v>
      </c>
      <c r="E107" s="125" t="s">
        <v>1514</v>
      </c>
      <c r="F107" s="126" t="s">
        <v>344</v>
      </c>
      <c r="G107" s="125">
        <v>89.865099999999998</v>
      </c>
      <c r="H107" s="125">
        <v>1.88</v>
      </c>
      <c r="I107" s="121">
        <v>2.1</v>
      </c>
      <c r="J107" s="125">
        <v>2.37</v>
      </c>
      <c r="K107" s="125">
        <v>13</v>
      </c>
      <c r="L107" s="125">
        <v>188.72</v>
      </c>
    </row>
    <row r="108" spans="1:12" ht="16.5" hidden="1" customHeight="1">
      <c r="A108" s="106" t="s">
        <v>350</v>
      </c>
      <c r="B108" s="109" t="s">
        <v>1515</v>
      </c>
      <c r="C108" s="110" t="s">
        <v>86</v>
      </c>
      <c r="D108" s="109" t="s">
        <v>1513</v>
      </c>
      <c r="E108" s="109" t="s">
        <v>1516</v>
      </c>
      <c r="F108" s="110" t="s">
        <v>344</v>
      </c>
      <c r="G108" s="109">
        <v>596.04999999999995</v>
      </c>
      <c r="H108" s="109">
        <v>2.8</v>
      </c>
      <c r="I108" s="121">
        <v>3.62</v>
      </c>
      <c r="J108" s="109">
        <v>4.218</v>
      </c>
      <c r="K108" s="109">
        <v>16.52</v>
      </c>
      <c r="L108" s="109">
        <v>2157.6999999999998</v>
      </c>
    </row>
    <row r="109" spans="1:12" ht="16.5" hidden="1" customHeight="1">
      <c r="A109" s="106" t="s">
        <v>353</v>
      </c>
      <c r="B109" s="109" t="s">
        <v>1517</v>
      </c>
      <c r="C109" s="110" t="s">
        <v>86</v>
      </c>
      <c r="D109" s="109" t="s">
        <v>1518</v>
      </c>
      <c r="E109" s="109" t="s">
        <v>1519</v>
      </c>
      <c r="F109" s="110" t="s">
        <v>344</v>
      </c>
      <c r="G109" s="109">
        <v>1259.6223</v>
      </c>
      <c r="H109" s="109">
        <v>1.1100000000000001</v>
      </c>
      <c r="I109" s="121">
        <v>1.58</v>
      </c>
      <c r="J109" s="109">
        <v>1.841</v>
      </c>
      <c r="K109" s="109">
        <v>16.52</v>
      </c>
      <c r="L109" s="109">
        <v>1990.2</v>
      </c>
    </row>
    <row r="110" spans="1:12" ht="16.5" hidden="1" customHeight="1">
      <c r="A110" s="106" t="s">
        <v>358</v>
      </c>
      <c r="B110" s="127" t="s">
        <v>1520</v>
      </c>
      <c r="C110" s="128" t="s">
        <v>86</v>
      </c>
      <c r="D110" s="127" t="s">
        <v>1518</v>
      </c>
      <c r="E110" s="127" t="s">
        <v>1521</v>
      </c>
      <c r="F110" s="128" t="s">
        <v>344</v>
      </c>
      <c r="G110" s="127">
        <v>4230.0075999999999</v>
      </c>
      <c r="H110" s="127">
        <v>1.1100000000000001</v>
      </c>
      <c r="I110" s="129">
        <v>1.58</v>
      </c>
      <c r="J110" s="127">
        <v>1.58</v>
      </c>
      <c r="K110" s="127">
        <v>0</v>
      </c>
      <c r="L110" s="127">
        <v>6683.41</v>
      </c>
    </row>
    <row r="111" spans="1:12" ht="16.5" hidden="1" customHeight="1">
      <c r="A111" s="106" t="s">
        <v>361</v>
      </c>
      <c r="B111" s="109" t="s">
        <v>1522</v>
      </c>
      <c r="C111" s="110" t="s">
        <v>86</v>
      </c>
      <c r="D111" s="109" t="s">
        <v>1518</v>
      </c>
      <c r="E111" s="109" t="s">
        <v>1523</v>
      </c>
      <c r="F111" s="110" t="s">
        <v>344</v>
      </c>
      <c r="G111" s="109">
        <v>9.1620000000000008</v>
      </c>
      <c r="H111" s="109">
        <v>1.8</v>
      </c>
      <c r="I111" s="121">
        <v>2.39</v>
      </c>
      <c r="J111" s="109">
        <v>2.7850000000000001</v>
      </c>
      <c r="K111" s="109">
        <v>16.52</v>
      </c>
      <c r="L111" s="109">
        <v>21.9</v>
      </c>
    </row>
    <row r="112" spans="1:12" ht="16.5" customHeight="1">
      <c r="A112" s="146" t="s">
        <v>364</v>
      </c>
      <c r="B112" s="147" t="s">
        <v>1524</v>
      </c>
      <c r="C112" s="146" t="s">
        <v>355</v>
      </c>
      <c r="D112" s="147" t="s">
        <v>1525</v>
      </c>
      <c r="E112" s="147" t="s">
        <v>45</v>
      </c>
      <c r="F112" s="146" t="s">
        <v>344</v>
      </c>
      <c r="G112" s="147">
        <v>656.702</v>
      </c>
      <c r="H112" s="147">
        <v>13.86</v>
      </c>
      <c r="I112" s="147">
        <v>13.86</v>
      </c>
      <c r="J112" s="147">
        <v>16.149999999999999</v>
      </c>
      <c r="K112" s="147">
        <v>16.52</v>
      </c>
      <c r="L112" s="147">
        <v>9101.89</v>
      </c>
    </row>
    <row r="113" spans="1:12" ht="16.5" customHeight="1">
      <c r="A113" s="146" t="s">
        <v>367</v>
      </c>
      <c r="B113" s="147" t="s">
        <v>1524</v>
      </c>
      <c r="C113" s="146" t="s">
        <v>355</v>
      </c>
      <c r="D113" s="147" t="s">
        <v>1526</v>
      </c>
      <c r="E113" s="147" t="s">
        <v>1527</v>
      </c>
      <c r="F113" s="146" t="s">
        <v>344</v>
      </c>
      <c r="G113" s="147">
        <v>2056.5518999999999</v>
      </c>
      <c r="H113" s="147">
        <v>21</v>
      </c>
      <c r="I113" s="147">
        <v>21</v>
      </c>
      <c r="J113" s="147">
        <v>24.469000000000001</v>
      </c>
      <c r="K113" s="147">
        <v>16.52</v>
      </c>
      <c r="L113" s="147">
        <v>43187.59</v>
      </c>
    </row>
    <row r="114" spans="1:12" ht="16.5" customHeight="1">
      <c r="A114" s="146" t="s">
        <v>370</v>
      </c>
      <c r="B114" s="147" t="s">
        <v>1524</v>
      </c>
      <c r="C114" s="146" t="s">
        <v>355</v>
      </c>
      <c r="D114" s="147" t="s">
        <v>1528</v>
      </c>
      <c r="E114" s="147" t="s">
        <v>1529</v>
      </c>
      <c r="F114" s="146" t="s">
        <v>344</v>
      </c>
      <c r="G114" s="147">
        <v>648.62199999999996</v>
      </c>
      <c r="H114" s="147">
        <v>32</v>
      </c>
      <c r="I114" s="147">
        <v>32</v>
      </c>
      <c r="J114" s="147">
        <v>37.286000000000001</v>
      </c>
      <c r="K114" s="147">
        <v>16.52</v>
      </c>
      <c r="L114" s="147">
        <v>20755.900000000001</v>
      </c>
    </row>
    <row r="115" spans="1:12" ht="16.5" customHeight="1">
      <c r="A115" s="146" t="s">
        <v>371</v>
      </c>
      <c r="B115" s="147" t="s">
        <v>1524</v>
      </c>
      <c r="C115" s="146" t="s">
        <v>355</v>
      </c>
      <c r="D115" s="147" t="s">
        <v>1530</v>
      </c>
      <c r="E115" s="147" t="s">
        <v>1531</v>
      </c>
      <c r="F115" s="146" t="s">
        <v>344</v>
      </c>
      <c r="G115" s="147">
        <v>303</v>
      </c>
      <c r="H115" s="147">
        <v>48.65</v>
      </c>
      <c r="I115" s="147">
        <v>48.65</v>
      </c>
      <c r="J115" s="147">
        <v>56.686999999999998</v>
      </c>
      <c r="K115" s="147">
        <v>16.52</v>
      </c>
      <c r="L115" s="147">
        <v>14740.95</v>
      </c>
    </row>
    <row r="116" spans="1:12" ht="16.5" customHeight="1">
      <c r="A116" s="146" t="s">
        <v>375</v>
      </c>
      <c r="B116" s="147" t="s">
        <v>1524</v>
      </c>
      <c r="C116" s="146" t="s">
        <v>355</v>
      </c>
      <c r="D116" s="147" t="s">
        <v>1532</v>
      </c>
      <c r="E116" s="147" t="s">
        <v>1533</v>
      </c>
      <c r="F116" s="146" t="s">
        <v>344</v>
      </c>
      <c r="G116" s="147">
        <v>151.5</v>
      </c>
      <c r="H116" s="147">
        <v>66.22</v>
      </c>
      <c r="I116" s="147">
        <v>66.22</v>
      </c>
      <c r="J116" s="147">
        <v>77.16</v>
      </c>
      <c r="K116" s="147">
        <v>16.52</v>
      </c>
      <c r="L116" s="147">
        <v>10032.33</v>
      </c>
    </row>
    <row r="117" spans="1:12" ht="16.5" customHeight="1">
      <c r="A117" s="146" t="s">
        <v>379</v>
      </c>
      <c r="B117" s="147" t="s">
        <v>1524</v>
      </c>
      <c r="C117" s="146" t="s">
        <v>355</v>
      </c>
      <c r="D117" s="147" t="s">
        <v>1534</v>
      </c>
      <c r="E117" s="147" t="s">
        <v>1535</v>
      </c>
      <c r="F117" s="146" t="s">
        <v>344</v>
      </c>
      <c r="G117" s="147">
        <v>426.42200000000003</v>
      </c>
      <c r="H117" s="147">
        <v>88.28</v>
      </c>
      <c r="I117" s="147">
        <v>88.28</v>
      </c>
      <c r="J117" s="147">
        <v>102.864</v>
      </c>
      <c r="K117" s="147">
        <v>16.52</v>
      </c>
      <c r="L117" s="147">
        <v>37644.53</v>
      </c>
    </row>
    <row r="118" spans="1:12" ht="16.5" customHeight="1">
      <c r="A118" s="146" t="s">
        <v>384</v>
      </c>
      <c r="B118" s="147" t="s">
        <v>1524</v>
      </c>
      <c r="C118" s="146" t="s">
        <v>355</v>
      </c>
      <c r="D118" s="147" t="s">
        <v>1536</v>
      </c>
      <c r="E118" s="147" t="s">
        <v>1537</v>
      </c>
      <c r="F118" s="146" t="s">
        <v>344</v>
      </c>
      <c r="G118" s="147">
        <v>482.1841</v>
      </c>
      <c r="H118" s="147">
        <v>124.31</v>
      </c>
      <c r="I118" s="147">
        <v>124.31</v>
      </c>
      <c r="J118" s="147">
        <v>144.846</v>
      </c>
      <c r="K118" s="147">
        <v>16.52</v>
      </c>
      <c r="L118" s="147">
        <v>59940.31</v>
      </c>
    </row>
    <row r="119" spans="1:12" ht="16.5" customHeight="1">
      <c r="A119" s="146" t="s">
        <v>388</v>
      </c>
      <c r="B119" s="147" t="s">
        <v>1524</v>
      </c>
      <c r="C119" s="146" t="s">
        <v>355</v>
      </c>
      <c r="D119" s="147" t="s">
        <v>1538</v>
      </c>
      <c r="E119" s="147" t="s">
        <v>1539</v>
      </c>
      <c r="F119" s="146" t="s">
        <v>344</v>
      </c>
      <c r="G119" s="147">
        <v>136.27930000000001</v>
      </c>
      <c r="H119" s="147">
        <v>312.25</v>
      </c>
      <c r="I119" s="147">
        <v>312.25</v>
      </c>
      <c r="J119" s="147">
        <v>363.834</v>
      </c>
      <c r="K119" s="147">
        <v>16.52</v>
      </c>
      <c r="L119" s="147">
        <v>42553.21</v>
      </c>
    </row>
    <row r="120" spans="1:12" ht="16.5" hidden="1" customHeight="1">
      <c r="A120" s="106" t="s">
        <v>391</v>
      </c>
      <c r="B120" s="116" t="s">
        <v>1540</v>
      </c>
      <c r="C120" s="117" t="s">
        <v>355</v>
      </c>
      <c r="D120" s="116" t="s">
        <v>1541</v>
      </c>
      <c r="E120" s="116" t="s">
        <v>45</v>
      </c>
      <c r="F120" s="117" t="s">
        <v>344</v>
      </c>
      <c r="G120" s="116">
        <v>2572.5</v>
      </c>
      <c r="H120" s="116">
        <v>112.31</v>
      </c>
      <c r="I120" s="123">
        <v>112.31</v>
      </c>
      <c r="J120" s="116">
        <v>130.864</v>
      </c>
      <c r="K120" s="116">
        <v>16.52</v>
      </c>
      <c r="L120" s="116">
        <v>288917.48</v>
      </c>
    </row>
    <row r="121" spans="1:12" ht="16.5" hidden="1" customHeight="1">
      <c r="A121" s="106" t="s">
        <v>392</v>
      </c>
      <c r="B121" s="116" t="s">
        <v>1540</v>
      </c>
      <c r="C121" s="117" t="s">
        <v>355</v>
      </c>
      <c r="D121" s="116" t="s">
        <v>1542</v>
      </c>
      <c r="E121" s="116" t="s">
        <v>45</v>
      </c>
      <c r="F121" s="117" t="s">
        <v>344</v>
      </c>
      <c r="G121" s="116">
        <v>31.5</v>
      </c>
      <c r="H121" s="116">
        <v>91.17</v>
      </c>
      <c r="I121" s="123">
        <v>91.17</v>
      </c>
      <c r="J121" s="116">
        <v>106.23099999999999</v>
      </c>
      <c r="K121" s="116">
        <v>16.52</v>
      </c>
      <c r="L121" s="116">
        <v>2871.86</v>
      </c>
    </row>
    <row r="122" spans="1:12" ht="16.5" hidden="1" customHeight="1">
      <c r="A122" s="106" t="s">
        <v>394</v>
      </c>
      <c r="B122" s="116" t="s">
        <v>1540</v>
      </c>
      <c r="C122" s="117" t="s">
        <v>355</v>
      </c>
      <c r="D122" s="116" t="s">
        <v>1543</v>
      </c>
      <c r="E122" s="116" t="s">
        <v>45</v>
      </c>
      <c r="F122" s="117" t="s">
        <v>344</v>
      </c>
      <c r="G122" s="116">
        <v>136.5</v>
      </c>
      <c r="H122" s="116">
        <v>70.56</v>
      </c>
      <c r="I122" s="123">
        <v>70.56</v>
      </c>
      <c r="J122" s="116">
        <v>82.216999999999999</v>
      </c>
      <c r="K122" s="116">
        <v>16.52</v>
      </c>
      <c r="L122" s="116">
        <v>9631.44</v>
      </c>
    </row>
    <row r="123" spans="1:12" ht="16.5" hidden="1" customHeight="1">
      <c r="A123" s="106" t="s">
        <v>397</v>
      </c>
      <c r="B123" s="116" t="s">
        <v>1540</v>
      </c>
      <c r="C123" s="117" t="s">
        <v>355</v>
      </c>
      <c r="D123" s="116" t="s">
        <v>1544</v>
      </c>
      <c r="E123" s="116" t="s">
        <v>45</v>
      </c>
      <c r="F123" s="117" t="s">
        <v>344</v>
      </c>
      <c r="G123" s="116">
        <v>21</v>
      </c>
      <c r="H123" s="116">
        <v>176.42</v>
      </c>
      <c r="I123" s="123">
        <v>176.42</v>
      </c>
      <c r="J123" s="116">
        <v>205.565</v>
      </c>
      <c r="K123" s="116">
        <v>16.52</v>
      </c>
      <c r="L123" s="116">
        <v>3704.82</v>
      </c>
    </row>
    <row r="124" spans="1:12" ht="16.5" hidden="1" customHeight="1">
      <c r="A124" s="106" t="s">
        <v>399</v>
      </c>
      <c r="B124" s="116" t="s">
        <v>1540</v>
      </c>
      <c r="C124" s="117" t="s">
        <v>355</v>
      </c>
      <c r="D124" s="116" t="s">
        <v>1545</v>
      </c>
      <c r="E124" s="116" t="s">
        <v>45</v>
      </c>
      <c r="F124" s="117" t="s">
        <v>344</v>
      </c>
      <c r="G124" s="116">
        <v>21</v>
      </c>
      <c r="H124" s="116">
        <v>155.71</v>
      </c>
      <c r="I124" s="123">
        <v>155.71</v>
      </c>
      <c r="J124" s="116">
        <v>181.43299999999999</v>
      </c>
      <c r="K124" s="116">
        <v>16.52</v>
      </c>
      <c r="L124" s="116">
        <v>3269.91</v>
      </c>
    </row>
    <row r="125" spans="1:12" ht="16.5" hidden="1" customHeight="1">
      <c r="A125" s="106" t="s">
        <v>402</v>
      </c>
      <c r="B125" s="116" t="s">
        <v>1546</v>
      </c>
      <c r="C125" s="117" t="s">
        <v>355</v>
      </c>
      <c r="D125" s="116" t="s">
        <v>1547</v>
      </c>
      <c r="E125" s="116" t="s">
        <v>45</v>
      </c>
      <c r="F125" s="117" t="s">
        <v>1548</v>
      </c>
      <c r="G125" s="116">
        <v>31</v>
      </c>
      <c r="H125" s="116">
        <v>401.05</v>
      </c>
      <c r="I125" s="123">
        <v>401.05</v>
      </c>
      <c r="J125" s="116">
        <v>453.18700000000001</v>
      </c>
      <c r="K125" s="116">
        <v>13</v>
      </c>
      <c r="L125" s="116">
        <v>12432.55</v>
      </c>
    </row>
    <row r="126" spans="1:12" ht="16.5" hidden="1" customHeight="1">
      <c r="A126" s="106" t="s">
        <v>403</v>
      </c>
      <c r="B126" s="107" t="s">
        <v>1549</v>
      </c>
      <c r="C126" s="108" t="s">
        <v>86</v>
      </c>
      <c r="D126" s="107" t="s">
        <v>1458</v>
      </c>
      <c r="E126" s="107" t="s">
        <v>1550</v>
      </c>
      <c r="F126" s="108" t="s">
        <v>142</v>
      </c>
      <c r="G126" s="107">
        <v>11304.4076</v>
      </c>
      <c r="H126" s="107">
        <v>0.06</v>
      </c>
      <c r="I126" s="120">
        <v>0.06</v>
      </c>
      <c r="J126" s="107">
        <v>7.0000000000000007E-2</v>
      </c>
      <c r="K126" s="107">
        <v>16.52</v>
      </c>
      <c r="L126" s="107">
        <v>678.26</v>
      </c>
    </row>
    <row r="127" spans="1:12" ht="16.5" hidden="1" customHeight="1">
      <c r="A127" s="106" t="s">
        <v>404</v>
      </c>
      <c r="B127" s="107" t="s">
        <v>1551</v>
      </c>
      <c r="C127" s="108" t="s">
        <v>86</v>
      </c>
      <c r="D127" s="107" t="s">
        <v>1458</v>
      </c>
      <c r="E127" s="107" t="s">
        <v>1475</v>
      </c>
      <c r="F127" s="108" t="s">
        <v>142</v>
      </c>
      <c r="G127" s="107">
        <v>10.7562</v>
      </c>
      <c r="H127" s="107">
        <v>0.22</v>
      </c>
      <c r="I127" s="120">
        <v>0.22</v>
      </c>
      <c r="J127" s="107">
        <v>0.26</v>
      </c>
      <c r="K127" s="107">
        <v>16.52</v>
      </c>
      <c r="L127" s="107">
        <v>2.37</v>
      </c>
    </row>
    <row r="128" spans="1:12" ht="16.5" hidden="1" customHeight="1">
      <c r="A128" s="106" t="s">
        <v>407</v>
      </c>
      <c r="B128" s="116" t="s">
        <v>1552</v>
      </c>
      <c r="C128" s="117" t="s">
        <v>355</v>
      </c>
      <c r="D128" s="116" t="s">
        <v>1553</v>
      </c>
      <c r="E128" s="116" t="s">
        <v>1554</v>
      </c>
      <c r="F128" s="117" t="s">
        <v>344</v>
      </c>
      <c r="G128" s="116">
        <v>6688</v>
      </c>
      <c r="H128" s="116">
        <v>2.6</v>
      </c>
      <c r="I128" s="123">
        <v>2.6</v>
      </c>
      <c r="J128" s="116">
        <v>3.03</v>
      </c>
      <c r="K128" s="116">
        <v>16.52</v>
      </c>
      <c r="L128" s="116">
        <v>17388.8</v>
      </c>
    </row>
    <row r="129" spans="1:12" ht="16.5" hidden="1" customHeight="1">
      <c r="A129" s="106" t="s">
        <v>408</v>
      </c>
      <c r="B129" s="116" t="s">
        <v>1552</v>
      </c>
      <c r="C129" s="117" t="s">
        <v>355</v>
      </c>
      <c r="D129" s="116" t="s">
        <v>1555</v>
      </c>
      <c r="E129" s="116" t="s">
        <v>45</v>
      </c>
      <c r="F129" s="117" t="s">
        <v>344</v>
      </c>
      <c r="G129" s="116">
        <v>7884.8</v>
      </c>
      <c r="H129" s="116">
        <v>1.87</v>
      </c>
      <c r="I129" s="123">
        <v>1.87</v>
      </c>
      <c r="J129" s="116">
        <v>2.1789999999999998</v>
      </c>
      <c r="K129" s="116">
        <v>16.52</v>
      </c>
      <c r="L129" s="116">
        <v>14744.58</v>
      </c>
    </row>
    <row r="130" spans="1:12" ht="16.5" hidden="1" customHeight="1">
      <c r="A130" s="106" t="s">
        <v>411</v>
      </c>
      <c r="B130" s="107" t="s">
        <v>1556</v>
      </c>
      <c r="C130" s="108" t="s">
        <v>86</v>
      </c>
      <c r="D130" s="107" t="s">
        <v>1557</v>
      </c>
      <c r="E130" s="107" t="s">
        <v>119</v>
      </c>
      <c r="F130" s="108" t="s">
        <v>142</v>
      </c>
      <c r="G130" s="107">
        <v>1505.28</v>
      </c>
      <c r="H130" s="107">
        <v>0.48</v>
      </c>
      <c r="I130" s="120">
        <v>0.48</v>
      </c>
      <c r="J130" s="107">
        <v>0.56000000000000005</v>
      </c>
      <c r="K130" s="107">
        <v>16.52</v>
      </c>
      <c r="L130" s="107">
        <v>722.53</v>
      </c>
    </row>
    <row r="131" spans="1:12" ht="16.5" hidden="1" customHeight="1">
      <c r="A131" s="106" t="s">
        <v>414</v>
      </c>
      <c r="B131" s="107" t="s">
        <v>1558</v>
      </c>
      <c r="C131" s="108" t="s">
        <v>86</v>
      </c>
      <c r="D131" s="107" t="s">
        <v>1557</v>
      </c>
      <c r="E131" s="107" t="s">
        <v>139</v>
      </c>
      <c r="F131" s="108" t="s">
        <v>142</v>
      </c>
      <c r="G131" s="107">
        <v>1276.8</v>
      </c>
      <c r="H131" s="107">
        <v>0.53</v>
      </c>
      <c r="I131" s="120">
        <v>0.53</v>
      </c>
      <c r="J131" s="107">
        <v>0.62</v>
      </c>
      <c r="K131" s="107">
        <v>16.52</v>
      </c>
      <c r="L131" s="107">
        <v>676.7</v>
      </c>
    </row>
    <row r="132" spans="1:12" ht="16.5" hidden="1" customHeight="1">
      <c r="A132" s="106" t="s">
        <v>415</v>
      </c>
      <c r="B132" s="107" t="s">
        <v>1559</v>
      </c>
      <c r="C132" s="108" t="s">
        <v>86</v>
      </c>
      <c r="D132" s="107" t="s">
        <v>1560</v>
      </c>
      <c r="E132" s="107" t="s">
        <v>119</v>
      </c>
      <c r="F132" s="108" t="s">
        <v>142</v>
      </c>
      <c r="G132" s="107">
        <v>12042.24</v>
      </c>
      <c r="H132" s="107">
        <v>0.27</v>
      </c>
      <c r="I132" s="120">
        <v>0.27</v>
      </c>
      <c r="J132" s="107">
        <v>0.31</v>
      </c>
      <c r="K132" s="107">
        <v>16.52</v>
      </c>
      <c r="L132" s="107">
        <v>3251.4</v>
      </c>
    </row>
    <row r="133" spans="1:12" ht="16.5" hidden="1" customHeight="1">
      <c r="A133" s="106" t="s">
        <v>418</v>
      </c>
      <c r="B133" s="107" t="s">
        <v>1561</v>
      </c>
      <c r="C133" s="108" t="s">
        <v>86</v>
      </c>
      <c r="D133" s="107" t="s">
        <v>1560</v>
      </c>
      <c r="E133" s="107" t="s">
        <v>139</v>
      </c>
      <c r="F133" s="108" t="s">
        <v>142</v>
      </c>
      <c r="G133" s="107">
        <v>7405.44</v>
      </c>
      <c r="H133" s="107">
        <v>0.54</v>
      </c>
      <c r="I133" s="120">
        <v>0.54</v>
      </c>
      <c r="J133" s="107">
        <v>0.63</v>
      </c>
      <c r="K133" s="107">
        <v>16.52</v>
      </c>
      <c r="L133" s="107">
        <v>3998.94</v>
      </c>
    </row>
    <row r="134" spans="1:12" ht="16.5" hidden="1" customHeight="1">
      <c r="A134" s="106" t="s">
        <v>420</v>
      </c>
      <c r="B134" s="107" t="s">
        <v>1562</v>
      </c>
      <c r="C134" s="108" t="s">
        <v>86</v>
      </c>
      <c r="D134" s="107" t="s">
        <v>1563</v>
      </c>
      <c r="E134" s="107" t="s">
        <v>119</v>
      </c>
      <c r="F134" s="108" t="s">
        <v>142</v>
      </c>
      <c r="G134" s="107">
        <v>225.792</v>
      </c>
      <c r="H134" s="107">
        <v>0.65</v>
      </c>
      <c r="I134" s="120">
        <v>0.65</v>
      </c>
      <c r="J134" s="107">
        <v>0.76</v>
      </c>
      <c r="K134" s="107">
        <v>16.52</v>
      </c>
      <c r="L134" s="107">
        <v>146.76</v>
      </c>
    </row>
    <row r="135" spans="1:12" ht="16.5" hidden="1" customHeight="1">
      <c r="A135" s="106" t="s">
        <v>421</v>
      </c>
      <c r="B135" s="107" t="s">
        <v>1564</v>
      </c>
      <c r="C135" s="108" t="s">
        <v>86</v>
      </c>
      <c r="D135" s="107" t="s">
        <v>1563</v>
      </c>
      <c r="E135" s="107" t="s">
        <v>139</v>
      </c>
      <c r="F135" s="108" t="s">
        <v>142</v>
      </c>
      <c r="G135" s="107">
        <v>191.52</v>
      </c>
      <c r="H135" s="107">
        <v>1.01</v>
      </c>
      <c r="I135" s="120">
        <v>1.01</v>
      </c>
      <c r="J135" s="107">
        <v>1.18</v>
      </c>
      <c r="K135" s="107">
        <v>16.52</v>
      </c>
      <c r="L135" s="107">
        <v>193.44</v>
      </c>
    </row>
    <row r="136" spans="1:12" ht="16.5" hidden="1" customHeight="1">
      <c r="A136" s="106" t="s">
        <v>424</v>
      </c>
      <c r="B136" s="107" t="s">
        <v>1565</v>
      </c>
      <c r="C136" s="108" t="s">
        <v>86</v>
      </c>
      <c r="D136" s="107" t="s">
        <v>1566</v>
      </c>
      <c r="E136" s="107" t="s">
        <v>119</v>
      </c>
      <c r="F136" s="108" t="s">
        <v>142</v>
      </c>
      <c r="G136" s="107">
        <v>150.52799999999999</v>
      </c>
      <c r="H136" s="107">
        <v>0.94</v>
      </c>
      <c r="I136" s="120">
        <v>0.94</v>
      </c>
      <c r="J136" s="107">
        <v>1.1000000000000001</v>
      </c>
      <c r="K136" s="107">
        <v>16.52</v>
      </c>
      <c r="L136" s="107">
        <v>141.5</v>
      </c>
    </row>
    <row r="137" spans="1:12" ht="16.5" hidden="1" customHeight="1">
      <c r="A137" s="106" t="s">
        <v>426</v>
      </c>
      <c r="B137" s="107" t="s">
        <v>1567</v>
      </c>
      <c r="C137" s="108" t="s">
        <v>86</v>
      </c>
      <c r="D137" s="107" t="s">
        <v>1566</v>
      </c>
      <c r="E137" s="107" t="s">
        <v>139</v>
      </c>
      <c r="F137" s="108" t="s">
        <v>142</v>
      </c>
      <c r="G137" s="107">
        <v>127.68</v>
      </c>
      <c r="H137" s="107">
        <v>1.0900000000000001</v>
      </c>
      <c r="I137" s="120">
        <v>1.0900000000000001</v>
      </c>
      <c r="J137" s="107">
        <v>1.27</v>
      </c>
      <c r="K137" s="107">
        <v>16.52</v>
      </c>
      <c r="L137" s="107">
        <v>139.16999999999999</v>
      </c>
    </row>
    <row r="138" spans="1:12" ht="16.5" hidden="1" customHeight="1">
      <c r="A138" s="106" t="s">
        <v>429</v>
      </c>
      <c r="B138" s="107" t="s">
        <v>1568</v>
      </c>
      <c r="C138" s="108" t="s">
        <v>86</v>
      </c>
      <c r="D138" s="107" t="s">
        <v>1569</v>
      </c>
      <c r="E138" s="107" t="s">
        <v>119</v>
      </c>
      <c r="F138" s="108" t="s">
        <v>142</v>
      </c>
      <c r="G138" s="107">
        <v>150.52799999999999</v>
      </c>
      <c r="H138" s="107">
        <v>0.47</v>
      </c>
      <c r="I138" s="120">
        <v>0.47</v>
      </c>
      <c r="J138" s="107">
        <v>0.55000000000000004</v>
      </c>
      <c r="K138" s="107">
        <v>16.52</v>
      </c>
      <c r="L138" s="107">
        <v>70.75</v>
      </c>
    </row>
    <row r="139" spans="1:12" ht="16.5" hidden="1" customHeight="1">
      <c r="A139" s="106" t="s">
        <v>434</v>
      </c>
      <c r="B139" s="107" t="s">
        <v>1570</v>
      </c>
      <c r="C139" s="108" t="s">
        <v>86</v>
      </c>
      <c r="D139" s="107" t="s">
        <v>1569</v>
      </c>
      <c r="E139" s="107" t="s">
        <v>139</v>
      </c>
      <c r="F139" s="108" t="s">
        <v>142</v>
      </c>
      <c r="G139" s="107">
        <v>127.68</v>
      </c>
      <c r="H139" s="107">
        <v>0.78</v>
      </c>
      <c r="I139" s="120">
        <v>0.78</v>
      </c>
      <c r="J139" s="107">
        <v>0.91</v>
      </c>
      <c r="K139" s="107">
        <v>16.52</v>
      </c>
      <c r="L139" s="107">
        <v>99.59</v>
      </c>
    </row>
    <row r="140" spans="1:12" ht="16.5" hidden="1" customHeight="1">
      <c r="A140" s="106" t="s">
        <v>438</v>
      </c>
      <c r="B140" s="107" t="s">
        <v>1571</v>
      </c>
      <c r="C140" s="108" t="s">
        <v>86</v>
      </c>
      <c r="D140" s="107" t="s">
        <v>1572</v>
      </c>
      <c r="E140" s="107" t="s">
        <v>98</v>
      </c>
      <c r="F140" s="108" t="s">
        <v>771</v>
      </c>
      <c r="G140" s="107">
        <v>0.89159999999999995</v>
      </c>
      <c r="H140" s="107">
        <v>370</v>
      </c>
      <c r="I140" s="120">
        <v>370</v>
      </c>
      <c r="J140" s="107">
        <v>370</v>
      </c>
      <c r="K140" s="107">
        <v>0</v>
      </c>
      <c r="L140" s="107">
        <v>329.89</v>
      </c>
    </row>
    <row r="141" spans="1:12" ht="16.5" hidden="1" customHeight="1">
      <c r="A141" s="106" t="s">
        <v>441</v>
      </c>
      <c r="B141" s="107" t="s">
        <v>1573</v>
      </c>
      <c r="C141" s="108" t="s">
        <v>86</v>
      </c>
      <c r="D141" s="107" t="s">
        <v>1574</v>
      </c>
      <c r="E141" s="107" t="s">
        <v>1575</v>
      </c>
      <c r="F141" s="108" t="s">
        <v>142</v>
      </c>
      <c r="G141" s="107">
        <v>3469.27</v>
      </c>
      <c r="H141" s="107">
        <v>1.06</v>
      </c>
      <c r="I141" s="120">
        <v>1.06</v>
      </c>
      <c r="J141" s="107">
        <v>1.24</v>
      </c>
      <c r="K141" s="107">
        <v>16.52</v>
      </c>
      <c r="L141" s="107">
        <v>3677.43</v>
      </c>
    </row>
    <row r="142" spans="1:12" ht="16.5" hidden="1" customHeight="1">
      <c r="A142" s="106" t="s">
        <v>445</v>
      </c>
      <c r="B142" s="107" t="s">
        <v>1576</v>
      </c>
      <c r="C142" s="108" t="s">
        <v>86</v>
      </c>
      <c r="D142" s="107" t="s">
        <v>1574</v>
      </c>
      <c r="E142" s="107" t="s">
        <v>1577</v>
      </c>
      <c r="F142" s="108" t="s">
        <v>142</v>
      </c>
      <c r="G142" s="107">
        <v>10.15</v>
      </c>
      <c r="H142" s="107">
        <v>1.4</v>
      </c>
      <c r="I142" s="120">
        <v>1.4</v>
      </c>
      <c r="J142" s="107">
        <v>1.63</v>
      </c>
      <c r="K142" s="107">
        <v>16.52</v>
      </c>
      <c r="L142" s="107">
        <v>14.21</v>
      </c>
    </row>
    <row r="143" spans="1:12" ht="16.5" hidden="1" customHeight="1">
      <c r="A143" s="106" t="s">
        <v>448</v>
      </c>
      <c r="B143" s="107" t="s">
        <v>1578</v>
      </c>
      <c r="C143" s="108" t="s">
        <v>86</v>
      </c>
      <c r="D143" s="107" t="s">
        <v>1574</v>
      </c>
      <c r="E143" s="107" t="s">
        <v>1579</v>
      </c>
      <c r="F143" s="108" t="s">
        <v>142</v>
      </c>
      <c r="G143" s="107">
        <v>567.38499999999999</v>
      </c>
      <c r="H143" s="107">
        <v>3.17</v>
      </c>
      <c r="I143" s="120">
        <v>3.17</v>
      </c>
      <c r="J143" s="107">
        <v>3.69</v>
      </c>
      <c r="K143" s="107">
        <v>16.52</v>
      </c>
      <c r="L143" s="107">
        <v>1798.61</v>
      </c>
    </row>
    <row r="144" spans="1:12" ht="16.5" hidden="1" customHeight="1">
      <c r="A144" s="106" t="s">
        <v>451</v>
      </c>
      <c r="B144" s="107" t="s">
        <v>1580</v>
      </c>
      <c r="C144" s="108" t="s">
        <v>86</v>
      </c>
      <c r="D144" s="107" t="s">
        <v>1574</v>
      </c>
      <c r="E144" s="107" t="s">
        <v>1581</v>
      </c>
      <c r="F144" s="108" t="s">
        <v>142</v>
      </c>
      <c r="G144" s="107">
        <v>806.92499999999995</v>
      </c>
      <c r="H144" s="107">
        <v>4.67</v>
      </c>
      <c r="I144" s="120">
        <v>4.67</v>
      </c>
      <c r="J144" s="107">
        <v>5.44</v>
      </c>
      <c r="K144" s="107">
        <v>16.52</v>
      </c>
      <c r="L144" s="107">
        <v>3768.34</v>
      </c>
    </row>
    <row r="145" spans="1:12" ht="16.5" hidden="1" customHeight="1">
      <c r="A145" s="106" t="s">
        <v>455</v>
      </c>
      <c r="B145" s="107" t="s">
        <v>1582</v>
      </c>
      <c r="C145" s="108" t="s">
        <v>86</v>
      </c>
      <c r="D145" s="107" t="s">
        <v>1574</v>
      </c>
      <c r="E145" s="107" t="s">
        <v>1583</v>
      </c>
      <c r="F145" s="108" t="s">
        <v>142</v>
      </c>
      <c r="G145" s="107">
        <v>602.91</v>
      </c>
      <c r="H145" s="107">
        <v>7.26</v>
      </c>
      <c r="I145" s="120">
        <v>7.26</v>
      </c>
      <c r="J145" s="107">
        <v>8.4600000000000009</v>
      </c>
      <c r="K145" s="107">
        <v>16.52</v>
      </c>
      <c r="L145" s="107">
        <v>4377.13</v>
      </c>
    </row>
    <row r="146" spans="1:12" ht="16.5" hidden="1" customHeight="1">
      <c r="A146" s="106" t="s">
        <v>459</v>
      </c>
      <c r="B146" s="107" t="s">
        <v>1584</v>
      </c>
      <c r="C146" s="108" t="s">
        <v>86</v>
      </c>
      <c r="D146" s="107" t="s">
        <v>1574</v>
      </c>
      <c r="E146" s="107" t="s">
        <v>1585</v>
      </c>
      <c r="F146" s="108" t="s">
        <v>142</v>
      </c>
      <c r="G146" s="107">
        <v>292.32</v>
      </c>
      <c r="H146" s="107">
        <v>13.98</v>
      </c>
      <c r="I146" s="120">
        <v>13.98</v>
      </c>
      <c r="J146" s="107">
        <v>16.29</v>
      </c>
      <c r="K146" s="107">
        <v>16.52</v>
      </c>
      <c r="L146" s="107">
        <v>4086.63</v>
      </c>
    </row>
    <row r="147" spans="1:12" ht="16.5" hidden="1" customHeight="1">
      <c r="A147" s="106" t="s">
        <v>463</v>
      </c>
      <c r="B147" s="116" t="s">
        <v>1586</v>
      </c>
      <c r="C147" s="117" t="s">
        <v>355</v>
      </c>
      <c r="D147" s="116" t="s">
        <v>1587</v>
      </c>
      <c r="E147" s="116" t="s">
        <v>45</v>
      </c>
      <c r="F147" s="117" t="s">
        <v>142</v>
      </c>
      <c r="G147" s="116">
        <v>11118</v>
      </c>
      <c r="H147" s="116">
        <v>2.0699999999999998</v>
      </c>
      <c r="I147" s="123">
        <v>2.0699999999999998</v>
      </c>
      <c r="J147" s="116">
        <v>2.339</v>
      </c>
      <c r="K147" s="116">
        <v>13</v>
      </c>
      <c r="L147" s="116">
        <v>23014.26</v>
      </c>
    </row>
    <row r="148" spans="1:12" ht="16.5" hidden="1" customHeight="1">
      <c r="A148" s="106" t="s">
        <v>465</v>
      </c>
      <c r="B148" s="107" t="s">
        <v>1588</v>
      </c>
      <c r="C148" s="108" t="s">
        <v>86</v>
      </c>
      <c r="D148" s="107" t="s">
        <v>1589</v>
      </c>
      <c r="E148" s="107" t="s">
        <v>119</v>
      </c>
      <c r="F148" s="108" t="s">
        <v>138</v>
      </c>
      <c r="G148" s="107">
        <v>319.95139999999998</v>
      </c>
      <c r="H148" s="107">
        <v>0.36</v>
      </c>
      <c r="I148" s="120">
        <v>0.36</v>
      </c>
      <c r="J148" s="107">
        <v>0.42</v>
      </c>
      <c r="K148" s="107">
        <v>16.52</v>
      </c>
      <c r="L148" s="107">
        <v>115.18</v>
      </c>
    </row>
    <row r="149" spans="1:12" ht="16.5" hidden="1" customHeight="1">
      <c r="A149" s="106" t="s">
        <v>466</v>
      </c>
      <c r="B149" s="107" t="s">
        <v>1590</v>
      </c>
      <c r="C149" s="108" t="s">
        <v>86</v>
      </c>
      <c r="D149" s="107" t="s">
        <v>1589</v>
      </c>
      <c r="E149" s="107" t="s">
        <v>139</v>
      </c>
      <c r="F149" s="108" t="s">
        <v>138</v>
      </c>
      <c r="G149" s="107">
        <v>358.25470000000001</v>
      </c>
      <c r="H149" s="107">
        <v>0.53</v>
      </c>
      <c r="I149" s="120">
        <v>0.53</v>
      </c>
      <c r="J149" s="107">
        <v>0.62</v>
      </c>
      <c r="K149" s="107">
        <v>16.52</v>
      </c>
      <c r="L149" s="107">
        <v>189.87</v>
      </c>
    </row>
    <row r="150" spans="1:12" ht="16.5" hidden="1" customHeight="1">
      <c r="A150" s="106" t="s">
        <v>467</v>
      </c>
      <c r="B150" s="107" t="s">
        <v>1591</v>
      </c>
      <c r="C150" s="108" t="s">
        <v>86</v>
      </c>
      <c r="D150" s="107" t="s">
        <v>1589</v>
      </c>
      <c r="E150" s="107" t="s">
        <v>153</v>
      </c>
      <c r="F150" s="108" t="s">
        <v>138</v>
      </c>
      <c r="G150" s="107">
        <v>44.459499999999998</v>
      </c>
      <c r="H150" s="107">
        <v>0.79</v>
      </c>
      <c r="I150" s="120">
        <v>0.79</v>
      </c>
      <c r="J150" s="107">
        <v>0.92</v>
      </c>
      <c r="K150" s="107">
        <v>16.52</v>
      </c>
      <c r="L150" s="107">
        <v>35.119999999999997</v>
      </c>
    </row>
    <row r="151" spans="1:12" ht="16.5" hidden="1" customHeight="1">
      <c r="A151" s="106" t="s">
        <v>468</v>
      </c>
      <c r="B151" s="107" t="s">
        <v>1592</v>
      </c>
      <c r="C151" s="108" t="s">
        <v>86</v>
      </c>
      <c r="D151" s="107" t="s">
        <v>1589</v>
      </c>
      <c r="E151" s="107" t="s">
        <v>205</v>
      </c>
      <c r="F151" s="108" t="s">
        <v>138</v>
      </c>
      <c r="G151" s="107">
        <v>85.342500000000001</v>
      </c>
      <c r="H151" s="107">
        <v>1.52</v>
      </c>
      <c r="I151" s="120">
        <v>1.52</v>
      </c>
      <c r="J151" s="107">
        <v>1.77</v>
      </c>
      <c r="K151" s="107">
        <v>16.52</v>
      </c>
      <c r="L151" s="107">
        <v>129.72</v>
      </c>
    </row>
    <row r="152" spans="1:12" ht="16.5" hidden="1" customHeight="1">
      <c r="A152" s="106" t="s">
        <v>469</v>
      </c>
      <c r="B152" s="107" t="s">
        <v>1593</v>
      </c>
      <c r="C152" s="108" t="s">
        <v>86</v>
      </c>
      <c r="D152" s="107" t="s">
        <v>1594</v>
      </c>
      <c r="E152" s="107" t="s">
        <v>1595</v>
      </c>
      <c r="F152" s="108" t="s">
        <v>142</v>
      </c>
      <c r="G152" s="107">
        <v>586.95000000000005</v>
      </c>
      <c r="H152" s="107">
        <v>13.72</v>
      </c>
      <c r="I152" s="120">
        <v>13.72</v>
      </c>
      <c r="J152" s="107">
        <v>15.99</v>
      </c>
      <c r="K152" s="107">
        <v>16.52</v>
      </c>
      <c r="L152" s="107">
        <v>8052.95</v>
      </c>
    </row>
    <row r="153" spans="1:12" ht="16.5" hidden="1" customHeight="1">
      <c r="A153" s="106" t="s">
        <v>470</v>
      </c>
      <c r="B153" s="107" t="s">
        <v>1596</v>
      </c>
      <c r="C153" s="108" t="s">
        <v>86</v>
      </c>
      <c r="D153" s="107" t="s">
        <v>1597</v>
      </c>
      <c r="E153" s="107" t="s">
        <v>98</v>
      </c>
      <c r="F153" s="108" t="s">
        <v>142</v>
      </c>
      <c r="G153" s="107">
        <v>1.4807999999999999</v>
      </c>
      <c r="H153" s="107">
        <v>45.5</v>
      </c>
      <c r="I153" s="120">
        <v>45.5</v>
      </c>
      <c r="J153" s="107">
        <v>53.02</v>
      </c>
      <c r="K153" s="107">
        <v>16.52</v>
      </c>
      <c r="L153" s="107">
        <v>67.38</v>
      </c>
    </row>
    <row r="154" spans="1:12" ht="16.5" hidden="1" customHeight="1">
      <c r="A154" s="106" t="s">
        <v>471</v>
      </c>
      <c r="B154" s="107" t="s">
        <v>1598</v>
      </c>
      <c r="C154" s="108" t="s">
        <v>86</v>
      </c>
      <c r="D154" s="107" t="s">
        <v>1599</v>
      </c>
      <c r="E154" s="107" t="s">
        <v>98</v>
      </c>
      <c r="F154" s="108" t="s">
        <v>142</v>
      </c>
      <c r="G154" s="107">
        <v>0.38529999999999998</v>
      </c>
      <c r="H154" s="107">
        <v>116.35</v>
      </c>
      <c r="I154" s="120">
        <v>116.35</v>
      </c>
      <c r="J154" s="107">
        <v>135.57</v>
      </c>
      <c r="K154" s="107">
        <v>16.52</v>
      </c>
      <c r="L154" s="107">
        <v>44.83</v>
      </c>
    </row>
    <row r="155" spans="1:12" ht="16.5" hidden="1" customHeight="1">
      <c r="A155" s="106" t="s">
        <v>472</v>
      </c>
      <c r="B155" s="107" t="s">
        <v>1600</v>
      </c>
      <c r="C155" s="108" t="s">
        <v>86</v>
      </c>
      <c r="D155" s="107" t="s">
        <v>1601</v>
      </c>
      <c r="E155" s="107" t="s">
        <v>1602</v>
      </c>
      <c r="F155" s="108" t="s">
        <v>103</v>
      </c>
      <c r="G155" s="107">
        <v>11.8</v>
      </c>
      <c r="H155" s="107">
        <v>4.37</v>
      </c>
      <c r="I155" s="120">
        <v>4.37</v>
      </c>
      <c r="J155" s="107">
        <v>5.09</v>
      </c>
      <c r="K155" s="107">
        <v>16.52</v>
      </c>
      <c r="L155" s="107">
        <v>51.57</v>
      </c>
    </row>
    <row r="156" spans="1:12" ht="16.5" hidden="1" customHeight="1">
      <c r="A156" s="106" t="s">
        <v>473</v>
      </c>
      <c r="B156" s="116" t="s">
        <v>1603</v>
      </c>
      <c r="C156" s="117" t="s">
        <v>355</v>
      </c>
      <c r="D156" s="116" t="s">
        <v>1604</v>
      </c>
      <c r="E156" s="116" t="s">
        <v>45</v>
      </c>
      <c r="F156" s="117" t="s">
        <v>1548</v>
      </c>
      <c r="G156" s="116">
        <v>319</v>
      </c>
      <c r="H156" s="116">
        <v>98</v>
      </c>
      <c r="I156" s="123">
        <v>98</v>
      </c>
      <c r="J156" s="116">
        <v>114.19</v>
      </c>
      <c r="K156" s="116">
        <v>16.52</v>
      </c>
      <c r="L156" s="116">
        <v>31262</v>
      </c>
    </row>
    <row r="157" spans="1:12" ht="16.5" hidden="1" customHeight="1">
      <c r="A157" s="106" t="s">
        <v>474</v>
      </c>
      <c r="B157" s="116" t="s">
        <v>1605</v>
      </c>
      <c r="C157" s="117" t="s">
        <v>355</v>
      </c>
      <c r="D157" s="116" t="s">
        <v>1606</v>
      </c>
      <c r="E157" s="116" t="s">
        <v>1607</v>
      </c>
      <c r="F157" s="117" t="s">
        <v>1548</v>
      </c>
      <c r="G157" s="116">
        <v>1</v>
      </c>
      <c r="H157" s="116">
        <v>5600</v>
      </c>
      <c r="I157" s="123">
        <v>5600</v>
      </c>
      <c r="J157" s="116">
        <v>6328</v>
      </c>
      <c r="K157" s="116">
        <v>13</v>
      </c>
      <c r="L157" s="116">
        <v>5600</v>
      </c>
    </row>
    <row r="158" spans="1:12" ht="16.5" hidden="1" customHeight="1">
      <c r="A158" s="106" t="s">
        <v>475</v>
      </c>
      <c r="B158" s="116" t="s">
        <v>1605</v>
      </c>
      <c r="C158" s="117" t="s">
        <v>355</v>
      </c>
      <c r="D158" s="116" t="s">
        <v>1608</v>
      </c>
      <c r="E158" s="116" t="s">
        <v>1607</v>
      </c>
      <c r="F158" s="117" t="s">
        <v>1548</v>
      </c>
      <c r="G158" s="116">
        <v>1</v>
      </c>
      <c r="H158" s="116">
        <v>4500</v>
      </c>
      <c r="I158" s="123">
        <v>4500</v>
      </c>
      <c r="J158" s="116">
        <v>5085</v>
      </c>
      <c r="K158" s="116">
        <v>13</v>
      </c>
      <c r="L158" s="116">
        <v>4500</v>
      </c>
    </row>
    <row r="159" spans="1:12" ht="16.5" hidden="1" customHeight="1">
      <c r="A159" s="106" t="s">
        <v>476</v>
      </c>
      <c r="B159" s="116" t="s">
        <v>1605</v>
      </c>
      <c r="C159" s="117" t="s">
        <v>355</v>
      </c>
      <c r="D159" s="116" t="s">
        <v>1609</v>
      </c>
      <c r="E159" s="116" t="s">
        <v>1607</v>
      </c>
      <c r="F159" s="117" t="s">
        <v>1548</v>
      </c>
      <c r="G159" s="116">
        <v>1</v>
      </c>
      <c r="H159" s="116">
        <v>3200</v>
      </c>
      <c r="I159" s="123">
        <v>3200</v>
      </c>
      <c r="J159" s="116">
        <v>3616</v>
      </c>
      <c r="K159" s="116">
        <v>13</v>
      </c>
      <c r="L159" s="116">
        <v>3200</v>
      </c>
    </row>
    <row r="160" spans="1:12" ht="16.5" hidden="1" customHeight="1">
      <c r="A160" s="106" t="s">
        <v>477</v>
      </c>
      <c r="B160" s="116" t="s">
        <v>1605</v>
      </c>
      <c r="C160" s="117" t="s">
        <v>355</v>
      </c>
      <c r="D160" s="116" t="s">
        <v>1610</v>
      </c>
      <c r="E160" s="116" t="s">
        <v>1607</v>
      </c>
      <c r="F160" s="117" t="s">
        <v>1548</v>
      </c>
      <c r="G160" s="116">
        <v>1</v>
      </c>
      <c r="H160" s="116">
        <v>3200</v>
      </c>
      <c r="I160" s="123">
        <v>3200</v>
      </c>
      <c r="J160" s="116">
        <v>3616</v>
      </c>
      <c r="K160" s="116">
        <v>13</v>
      </c>
      <c r="L160" s="116">
        <v>3200</v>
      </c>
    </row>
    <row r="161" spans="1:12" ht="16.5" hidden="1" customHeight="1">
      <c r="A161" s="106" t="s">
        <v>478</v>
      </c>
      <c r="B161" s="116" t="s">
        <v>1605</v>
      </c>
      <c r="C161" s="117" t="s">
        <v>355</v>
      </c>
      <c r="D161" s="116" t="s">
        <v>1611</v>
      </c>
      <c r="E161" s="116" t="s">
        <v>1607</v>
      </c>
      <c r="F161" s="117" t="s">
        <v>1548</v>
      </c>
      <c r="G161" s="116">
        <v>7</v>
      </c>
      <c r="H161" s="116">
        <v>3000</v>
      </c>
      <c r="I161" s="123">
        <v>3000</v>
      </c>
      <c r="J161" s="116">
        <v>3390</v>
      </c>
      <c r="K161" s="116">
        <v>13</v>
      </c>
      <c r="L161" s="116">
        <v>21000</v>
      </c>
    </row>
    <row r="162" spans="1:12" ht="16.5" hidden="1" customHeight="1">
      <c r="A162" s="106" t="s">
        <v>479</v>
      </c>
      <c r="B162" s="116" t="s">
        <v>1605</v>
      </c>
      <c r="C162" s="117" t="s">
        <v>355</v>
      </c>
      <c r="D162" s="116" t="s">
        <v>1612</v>
      </c>
      <c r="E162" s="116" t="s">
        <v>1607</v>
      </c>
      <c r="F162" s="117" t="s">
        <v>1548</v>
      </c>
      <c r="G162" s="116">
        <v>1</v>
      </c>
      <c r="H162" s="116">
        <v>4500</v>
      </c>
      <c r="I162" s="123">
        <v>4500</v>
      </c>
      <c r="J162" s="116">
        <v>5085</v>
      </c>
      <c r="K162" s="116">
        <v>13</v>
      </c>
      <c r="L162" s="116">
        <v>4500</v>
      </c>
    </row>
    <row r="163" spans="1:12" ht="16.5" hidden="1" customHeight="1">
      <c r="A163" s="106" t="s">
        <v>480</v>
      </c>
      <c r="B163" s="116" t="s">
        <v>1605</v>
      </c>
      <c r="C163" s="117" t="s">
        <v>355</v>
      </c>
      <c r="D163" s="116" t="s">
        <v>1613</v>
      </c>
      <c r="E163" s="116" t="s">
        <v>1607</v>
      </c>
      <c r="F163" s="117" t="s">
        <v>1548</v>
      </c>
      <c r="G163" s="116">
        <v>1</v>
      </c>
      <c r="H163" s="116">
        <v>4500</v>
      </c>
      <c r="I163" s="123">
        <v>4500</v>
      </c>
      <c r="J163" s="116">
        <v>5085</v>
      </c>
      <c r="K163" s="116">
        <v>13</v>
      </c>
      <c r="L163" s="116">
        <v>4500</v>
      </c>
    </row>
    <row r="164" spans="1:12" ht="16.5" hidden="1" customHeight="1">
      <c r="A164" s="106" t="s">
        <v>482</v>
      </c>
      <c r="B164" s="116" t="s">
        <v>1605</v>
      </c>
      <c r="C164" s="117" t="s">
        <v>355</v>
      </c>
      <c r="D164" s="116" t="s">
        <v>1614</v>
      </c>
      <c r="E164" s="116" t="s">
        <v>1607</v>
      </c>
      <c r="F164" s="117" t="s">
        <v>1548</v>
      </c>
      <c r="G164" s="116">
        <v>1</v>
      </c>
      <c r="H164" s="116">
        <v>4500</v>
      </c>
      <c r="I164" s="123">
        <v>4500</v>
      </c>
      <c r="J164" s="116">
        <v>5085</v>
      </c>
      <c r="K164" s="116">
        <v>13</v>
      </c>
      <c r="L164" s="116">
        <v>4500</v>
      </c>
    </row>
    <row r="165" spans="1:12" ht="16.5" hidden="1" customHeight="1">
      <c r="A165" s="106" t="s">
        <v>485</v>
      </c>
      <c r="B165" s="116" t="s">
        <v>1605</v>
      </c>
      <c r="C165" s="117" t="s">
        <v>355</v>
      </c>
      <c r="D165" s="116" t="s">
        <v>1615</v>
      </c>
      <c r="E165" s="116" t="s">
        <v>1607</v>
      </c>
      <c r="F165" s="117" t="s">
        <v>1548</v>
      </c>
      <c r="G165" s="116">
        <v>1</v>
      </c>
      <c r="H165" s="116">
        <v>2800</v>
      </c>
      <c r="I165" s="123">
        <v>2800</v>
      </c>
      <c r="J165" s="116">
        <v>3164</v>
      </c>
      <c r="K165" s="116">
        <v>13</v>
      </c>
      <c r="L165" s="116">
        <v>2800</v>
      </c>
    </row>
    <row r="166" spans="1:12" ht="16.5" hidden="1" customHeight="1">
      <c r="A166" s="106" t="s">
        <v>487</v>
      </c>
      <c r="B166" s="116" t="s">
        <v>1605</v>
      </c>
      <c r="C166" s="117" t="s">
        <v>355</v>
      </c>
      <c r="D166" s="116" t="s">
        <v>1616</v>
      </c>
      <c r="E166" s="116" t="s">
        <v>1607</v>
      </c>
      <c r="F166" s="117" t="s">
        <v>1548</v>
      </c>
      <c r="G166" s="116">
        <v>1</v>
      </c>
      <c r="H166" s="116">
        <v>4500</v>
      </c>
      <c r="I166" s="123">
        <v>4500</v>
      </c>
      <c r="J166" s="116">
        <v>5085</v>
      </c>
      <c r="K166" s="116">
        <v>13</v>
      </c>
      <c r="L166" s="116">
        <v>4500</v>
      </c>
    </row>
    <row r="167" spans="1:12" ht="16.5" hidden="1" customHeight="1">
      <c r="A167" s="106" t="s">
        <v>489</v>
      </c>
      <c r="B167" s="116" t="s">
        <v>1605</v>
      </c>
      <c r="C167" s="117" t="s">
        <v>355</v>
      </c>
      <c r="D167" s="116" t="s">
        <v>1617</v>
      </c>
      <c r="E167" s="116" t="s">
        <v>1607</v>
      </c>
      <c r="F167" s="117" t="s">
        <v>1548</v>
      </c>
      <c r="G167" s="116">
        <v>14</v>
      </c>
      <c r="H167" s="116">
        <v>1800</v>
      </c>
      <c r="I167" s="123">
        <v>1800</v>
      </c>
      <c r="J167" s="116">
        <v>2034</v>
      </c>
      <c r="K167" s="116">
        <v>13</v>
      </c>
      <c r="L167" s="116">
        <v>25200</v>
      </c>
    </row>
    <row r="168" spans="1:12" ht="16.5" hidden="1" customHeight="1">
      <c r="A168" s="106" t="s">
        <v>491</v>
      </c>
      <c r="B168" s="116" t="s">
        <v>1605</v>
      </c>
      <c r="C168" s="117" t="s">
        <v>355</v>
      </c>
      <c r="D168" s="116" t="s">
        <v>1618</v>
      </c>
      <c r="E168" s="116" t="s">
        <v>1607</v>
      </c>
      <c r="F168" s="117" t="s">
        <v>1548</v>
      </c>
      <c r="G168" s="116">
        <v>6</v>
      </c>
      <c r="H168" s="116">
        <v>1800</v>
      </c>
      <c r="I168" s="123">
        <v>1800</v>
      </c>
      <c r="J168" s="116">
        <v>2034</v>
      </c>
      <c r="K168" s="116">
        <v>13</v>
      </c>
      <c r="L168" s="116">
        <v>10800</v>
      </c>
    </row>
    <row r="169" spans="1:12" ht="16.5" hidden="1" customHeight="1">
      <c r="A169" s="106" t="s">
        <v>493</v>
      </c>
      <c r="B169" s="116" t="s">
        <v>1605</v>
      </c>
      <c r="C169" s="117" t="s">
        <v>355</v>
      </c>
      <c r="D169" s="116" t="s">
        <v>1619</v>
      </c>
      <c r="E169" s="116" t="s">
        <v>1607</v>
      </c>
      <c r="F169" s="117" t="s">
        <v>1548</v>
      </c>
      <c r="G169" s="116">
        <v>6</v>
      </c>
      <c r="H169" s="116">
        <v>1800</v>
      </c>
      <c r="I169" s="123">
        <v>1800</v>
      </c>
      <c r="J169" s="116">
        <v>2034</v>
      </c>
      <c r="K169" s="116">
        <v>13</v>
      </c>
      <c r="L169" s="116">
        <v>10800</v>
      </c>
    </row>
    <row r="170" spans="1:12" ht="16.5" hidden="1" customHeight="1">
      <c r="A170" s="106" t="s">
        <v>495</v>
      </c>
      <c r="B170" s="116" t="s">
        <v>1605</v>
      </c>
      <c r="C170" s="117" t="s">
        <v>355</v>
      </c>
      <c r="D170" s="116" t="s">
        <v>1620</v>
      </c>
      <c r="E170" s="116" t="s">
        <v>1607</v>
      </c>
      <c r="F170" s="117" t="s">
        <v>1548</v>
      </c>
      <c r="G170" s="116">
        <v>2</v>
      </c>
      <c r="H170" s="116">
        <v>1800</v>
      </c>
      <c r="I170" s="123">
        <v>1800</v>
      </c>
      <c r="J170" s="116">
        <v>2034</v>
      </c>
      <c r="K170" s="116">
        <v>13</v>
      </c>
      <c r="L170" s="116">
        <v>3600</v>
      </c>
    </row>
    <row r="171" spans="1:12" ht="16.5" hidden="1" customHeight="1">
      <c r="A171" s="106" t="s">
        <v>497</v>
      </c>
      <c r="B171" s="116" t="s">
        <v>1605</v>
      </c>
      <c r="C171" s="117" t="s">
        <v>355</v>
      </c>
      <c r="D171" s="116" t="s">
        <v>1621</v>
      </c>
      <c r="E171" s="116" t="s">
        <v>1607</v>
      </c>
      <c r="F171" s="117" t="s">
        <v>1548</v>
      </c>
      <c r="G171" s="116">
        <v>3</v>
      </c>
      <c r="H171" s="116">
        <v>3200</v>
      </c>
      <c r="I171" s="123">
        <v>3200</v>
      </c>
      <c r="J171" s="116">
        <v>3616</v>
      </c>
      <c r="K171" s="116">
        <v>13</v>
      </c>
      <c r="L171" s="116">
        <v>9600</v>
      </c>
    </row>
    <row r="172" spans="1:12" ht="16.5" hidden="1" customHeight="1">
      <c r="A172" s="106" t="s">
        <v>499</v>
      </c>
      <c r="B172" s="116" t="s">
        <v>1605</v>
      </c>
      <c r="C172" s="117" t="s">
        <v>355</v>
      </c>
      <c r="D172" s="116" t="s">
        <v>1622</v>
      </c>
      <c r="E172" s="116" t="s">
        <v>1607</v>
      </c>
      <c r="F172" s="117" t="s">
        <v>1548</v>
      </c>
      <c r="G172" s="116">
        <v>1</v>
      </c>
      <c r="H172" s="116">
        <v>1800</v>
      </c>
      <c r="I172" s="123">
        <v>1800</v>
      </c>
      <c r="J172" s="116">
        <v>2034</v>
      </c>
      <c r="K172" s="116">
        <v>13</v>
      </c>
      <c r="L172" s="116">
        <v>1800</v>
      </c>
    </row>
    <row r="173" spans="1:12" ht="16.5" hidden="1" customHeight="1">
      <c r="A173" s="106" t="s">
        <v>501</v>
      </c>
      <c r="B173" s="116" t="s">
        <v>1605</v>
      </c>
      <c r="C173" s="117" t="s">
        <v>355</v>
      </c>
      <c r="D173" s="116" t="s">
        <v>1623</v>
      </c>
      <c r="E173" s="116" t="s">
        <v>1607</v>
      </c>
      <c r="F173" s="117" t="s">
        <v>1548</v>
      </c>
      <c r="G173" s="116">
        <v>2</v>
      </c>
      <c r="H173" s="116">
        <v>3200</v>
      </c>
      <c r="I173" s="123">
        <v>3200</v>
      </c>
      <c r="J173" s="116">
        <v>3616</v>
      </c>
      <c r="K173" s="116">
        <v>13</v>
      </c>
      <c r="L173" s="116">
        <v>6400</v>
      </c>
    </row>
    <row r="174" spans="1:12" ht="16.5" hidden="1" customHeight="1">
      <c r="A174" s="106" t="s">
        <v>505</v>
      </c>
      <c r="B174" s="116" t="s">
        <v>1605</v>
      </c>
      <c r="C174" s="117" t="s">
        <v>355</v>
      </c>
      <c r="D174" s="116" t="s">
        <v>1624</v>
      </c>
      <c r="E174" s="116" t="s">
        <v>1607</v>
      </c>
      <c r="F174" s="117" t="s">
        <v>1548</v>
      </c>
      <c r="G174" s="116">
        <v>1</v>
      </c>
      <c r="H174" s="116">
        <v>3200</v>
      </c>
      <c r="I174" s="123">
        <v>3200</v>
      </c>
      <c r="J174" s="116">
        <v>3616</v>
      </c>
      <c r="K174" s="116">
        <v>13</v>
      </c>
      <c r="L174" s="116">
        <v>3200</v>
      </c>
    </row>
    <row r="175" spans="1:12" ht="16.5" hidden="1" customHeight="1">
      <c r="A175" s="106" t="s">
        <v>508</v>
      </c>
      <c r="B175" s="116" t="s">
        <v>1605</v>
      </c>
      <c r="C175" s="117" t="s">
        <v>355</v>
      </c>
      <c r="D175" s="116" t="s">
        <v>1625</v>
      </c>
      <c r="E175" s="116" t="s">
        <v>1607</v>
      </c>
      <c r="F175" s="117" t="s">
        <v>1548</v>
      </c>
      <c r="G175" s="116">
        <v>1</v>
      </c>
      <c r="H175" s="116">
        <v>5600</v>
      </c>
      <c r="I175" s="123">
        <v>5600</v>
      </c>
      <c r="J175" s="116">
        <v>6328</v>
      </c>
      <c r="K175" s="116">
        <v>13</v>
      </c>
      <c r="L175" s="116">
        <v>5600</v>
      </c>
    </row>
    <row r="176" spans="1:12" ht="16.5" hidden="1" customHeight="1">
      <c r="A176" s="106" t="s">
        <v>509</v>
      </c>
      <c r="B176" s="116" t="s">
        <v>1605</v>
      </c>
      <c r="C176" s="117" t="s">
        <v>355</v>
      </c>
      <c r="D176" s="116" t="s">
        <v>1626</v>
      </c>
      <c r="E176" s="116" t="s">
        <v>1607</v>
      </c>
      <c r="F176" s="117" t="s">
        <v>1548</v>
      </c>
      <c r="G176" s="116">
        <v>1</v>
      </c>
      <c r="H176" s="116">
        <v>5600</v>
      </c>
      <c r="I176" s="123">
        <v>5600</v>
      </c>
      <c r="J176" s="116">
        <v>6328</v>
      </c>
      <c r="K176" s="116">
        <v>13</v>
      </c>
      <c r="L176" s="116">
        <v>5600</v>
      </c>
    </row>
    <row r="177" spans="1:12" ht="16.5" hidden="1" customHeight="1">
      <c r="A177" s="106" t="s">
        <v>511</v>
      </c>
      <c r="B177" s="116" t="s">
        <v>1605</v>
      </c>
      <c r="C177" s="117" t="s">
        <v>355</v>
      </c>
      <c r="D177" s="116" t="s">
        <v>1627</v>
      </c>
      <c r="E177" s="116" t="s">
        <v>1607</v>
      </c>
      <c r="F177" s="117" t="s">
        <v>1548</v>
      </c>
      <c r="G177" s="116">
        <v>1</v>
      </c>
      <c r="H177" s="116">
        <v>5600</v>
      </c>
      <c r="I177" s="123">
        <v>5600</v>
      </c>
      <c r="J177" s="116">
        <v>6328</v>
      </c>
      <c r="K177" s="116">
        <v>13</v>
      </c>
      <c r="L177" s="116">
        <v>5600</v>
      </c>
    </row>
    <row r="178" spans="1:12" ht="16.5" hidden="1" customHeight="1">
      <c r="A178" s="106" t="s">
        <v>512</v>
      </c>
      <c r="B178" s="116" t="s">
        <v>1605</v>
      </c>
      <c r="C178" s="117" t="s">
        <v>355</v>
      </c>
      <c r="D178" s="116" t="s">
        <v>1628</v>
      </c>
      <c r="E178" s="116" t="s">
        <v>1607</v>
      </c>
      <c r="F178" s="117" t="s">
        <v>1548</v>
      </c>
      <c r="G178" s="116">
        <v>1</v>
      </c>
      <c r="H178" s="116">
        <v>5600</v>
      </c>
      <c r="I178" s="123">
        <v>5600</v>
      </c>
      <c r="J178" s="116">
        <v>6328</v>
      </c>
      <c r="K178" s="116">
        <v>13</v>
      </c>
      <c r="L178" s="116">
        <v>5600</v>
      </c>
    </row>
    <row r="179" spans="1:12" ht="16.5" hidden="1" customHeight="1">
      <c r="A179" s="106" t="s">
        <v>517</v>
      </c>
      <c r="B179" s="116" t="s">
        <v>1605</v>
      </c>
      <c r="C179" s="117" t="s">
        <v>355</v>
      </c>
      <c r="D179" s="116" t="s">
        <v>1629</v>
      </c>
      <c r="E179" s="116" t="s">
        <v>1607</v>
      </c>
      <c r="F179" s="117" t="s">
        <v>1548</v>
      </c>
      <c r="G179" s="116">
        <v>1</v>
      </c>
      <c r="H179" s="116">
        <v>5600</v>
      </c>
      <c r="I179" s="123">
        <v>5600</v>
      </c>
      <c r="J179" s="116">
        <v>6328</v>
      </c>
      <c r="K179" s="116">
        <v>13</v>
      </c>
      <c r="L179" s="116">
        <v>5600</v>
      </c>
    </row>
    <row r="180" spans="1:12" ht="16.5" hidden="1" customHeight="1">
      <c r="A180" s="106" t="s">
        <v>518</v>
      </c>
      <c r="B180" s="116" t="s">
        <v>1605</v>
      </c>
      <c r="C180" s="117" t="s">
        <v>355</v>
      </c>
      <c r="D180" s="116" t="s">
        <v>1630</v>
      </c>
      <c r="E180" s="116" t="s">
        <v>1607</v>
      </c>
      <c r="F180" s="117" t="s">
        <v>1548</v>
      </c>
      <c r="G180" s="116">
        <v>1</v>
      </c>
      <c r="H180" s="116">
        <v>3500</v>
      </c>
      <c r="I180" s="123">
        <v>3500</v>
      </c>
      <c r="J180" s="116">
        <v>3955</v>
      </c>
      <c r="K180" s="116">
        <v>13</v>
      </c>
      <c r="L180" s="116">
        <v>3500</v>
      </c>
    </row>
    <row r="181" spans="1:12" ht="16.5" hidden="1" customHeight="1">
      <c r="A181" s="106" t="s">
        <v>522</v>
      </c>
      <c r="B181" s="116" t="s">
        <v>1605</v>
      </c>
      <c r="C181" s="117" t="s">
        <v>355</v>
      </c>
      <c r="D181" s="116" t="s">
        <v>1631</v>
      </c>
      <c r="E181" s="116" t="s">
        <v>1607</v>
      </c>
      <c r="F181" s="117" t="s">
        <v>1548</v>
      </c>
      <c r="G181" s="116">
        <v>1</v>
      </c>
      <c r="H181" s="116">
        <v>2800</v>
      </c>
      <c r="I181" s="123">
        <v>2800</v>
      </c>
      <c r="J181" s="116">
        <v>3164</v>
      </c>
      <c r="K181" s="116">
        <v>13</v>
      </c>
      <c r="L181" s="116">
        <v>2800</v>
      </c>
    </row>
    <row r="182" spans="1:12" ht="16.5" hidden="1" customHeight="1">
      <c r="A182" s="106" t="s">
        <v>523</v>
      </c>
      <c r="B182" s="116" t="s">
        <v>1605</v>
      </c>
      <c r="C182" s="117" t="s">
        <v>355</v>
      </c>
      <c r="D182" s="116" t="s">
        <v>1632</v>
      </c>
      <c r="E182" s="116" t="s">
        <v>1607</v>
      </c>
      <c r="F182" s="117" t="s">
        <v>1548</v>
      </c>
      <c r="G182" s="116">
        <v>1</v>
      </c>
      <c r="H182" s="116">
        <v>5600</v>
      </c>
      <c r="I182" s="123">
        <v>5600</v>
      </c>
      <c r="J182" s="116">
        <v>6328</v>
      </c>
      <c r="K182" s="116">
        <v>13</v>
      </c>
      <c r="L182" s="116">
        <v>5600</v>
      </c>
    </row>
    <row r="183" spans="1:12" ht="16.5" hidden="1" customHeight="1">
      <c r="A183" s="106" t="s">
        <v>527</v>
      </c>
      <c r="B183" s="133" t="s">
        <v>1633</v>
      </c>
      <c r="C183" s="208" t="s">
        <v>73</v>
      </c>
      <c r="D183" s="133" t="s">
        <v>529</v>
      </c>
      <c r="E183" s="133" t="s">
        <v>1634</v>
      </c>
      <c r="F183" s="208" t="s">
        <v>516</v>
      </c>
      <c r="G183" s="133">
        <v>0.73460000000000003</v>
      </c>
      <c r="H183" s="133">
        <v>919.66</v>
      </c>
      <c r="I183" s="121">
        <v>936.72</v>
      </c>
      <c r="J183" s="133">
        <v>966.94</v>
      </c>
      <c r="K183" s="133" t="s">
        <v>45</v>
      </c>
      <c r="L183" s="133">
        <v>688.11</v>
      </c>
    </row>
    <row r="184" spans="1:12" ht="16.5" hidden="1" customHeight="1">
      <c r="A184" s="106" t="s">
        <v>531</v>
      </c>
      <c r="B184" s="133" t="s">
        <v>1635</v>
      </c>
      <c r="C184" s="208" t="s">
        <v>73</v>
      </c>
      <c r="D184" s="133" t="s">
        <v>529</v>
      </c>
      <c r="E184" s="133" t="s">
        <v>1636</v>
      </c>
      <c r="F184" s="208" t="s">
        <v>516</v>
      </c>
      <c r="G184" s="133">
        <v>2.496</v>
      </c>
      <c r="H184" s="133">
        <v>1156.6400000000001</v>
      </c>
      <c r="I184" s="121">
        <v>1178.1500000000001</v>
      </c>
      <c r="J184" s="133">
        <v>1216.26</v>
      </c>
      <c r="K184" s="133" t="s">
        <v>45</v>
      </c>
      <c r="L184" s="133">
        <v>2940.66</v>
      </c>
    </row>
    <row r="185" spans="1:12" ht="16.5" hidden="1" customHeight="1">
      <c r="A185" s="106" t="s">
        <v>535</v>
      </c>
      <c r="B185" s="133" t="s">
        <v>1637</v>
      </c>
      <c r="C185" s="208" t="s">
        <v>73</v>
      </c>
      <c r="D185" s="133" t="s">
        <v>1243</v>
      </c>
      <c r="E185" s="133" t="s">
        <v>1638</v>
      </c>
      <c r="F185" s="208" t="s">
        <v>516</v>
      </c>
      <c r="G185" s="133">
        <v>0.73460000000000003</v>
      </c>
      <c r="H185" s="133">
        <v>530.55999999999995</v>
      </c>
      <c r="I185" s="121">
        <v>549.88</v>
      </c>
      <c r="J185" s="133">
        <v>584.1</v>
      </c>
      <c r="K185" s="133" t="s">
        <v>45</v>
      </c>
      <c r="L185" s="133">
        <v>403.94</v>
      </c>
    </row>
    <row r="186" spans="1:12" ht="16.5" hidden="1" customHeight="1">
      <c r="A186" s="106" t="s">
        <v>536</v>
      </c>
      <c r="B186" s="133" t="s">
        <v>1639</v>
      </c>
      <c r="C186" s="208" t="s">
        <v>73</v>
      </c>
      <c r="D186" s="133" t="s">
        <v>1243</v>
      </c>
      <c r="E186" s="133" t="s">
        <v>1640</v>
      </c>
      <c r="F186" s="208" t="s">
        <v>516</v>
      </c>
      <c r="G186" s="133">
        <v>7.83</v>
      </c>
      <c r="H186" s="133">
        <v>631.63</v>
      </c>
      <c r="I186" s="121">
        <v>652.91999999999996</v>
      </c>
      <c r="J186" s="133">
        <v>690.65</v>
      </c>
      <c r="K186" s="133" t="s">
        <v>45</v>
      </c>
      <c r="L186" s="133">
        <v>5112.3599999999997</v>
      </c>
    </row>
    <row r="187" spans="1:12" ht="16.5" hidden="1" customHeight="1">
      <c r="A187" s="106" t="s">
        <v>540</v>
      </c>
      <c r="B187" s="133" t="s">
        <v>1641</v>
      </c>
      <c r="C187" s="208" t="s">
        <v>73</v>
      </c>
      <c r="D187" s="133" t="s">
        <v>1642</v>
      </c>
      <c r="E187" s="133" t="s">
        <v>1643</v>
      </c>
      <c r="F187" s="208" t="s">
        <v>516</v>
      </c>
      <c r="G187" s="133">
        <v>4.8322000000000003</v>
      </c>
      <c r="H187" s="133">
        <v>92.09</v>
      </c>
      <c r="I187" s="180">
        <v>90.14</v>
      </c>
      <c r="J187" s="133">
        <v>91.51</v>
      </c>
      <c r="K187" s="133" t="s">
        <v>45</v>
      </c>
      <c r="L187" s="133">
        <v>435.57</v>
      </c>
    </row>
    <row r="188" spans="1:12" ht="16.5" hidden="1" customHeight="1">
      <c r="A188" s="106" t="s">
        <v>544</v>
      </c>
      <c r="B188" s="133" t="s">
        <v>1644</v>
      </c>
      <c r="C188" s="208" t="s">
        <v>73</v>
      </c>
      <c r="D188" s="133" t="s">
        <v>1645</v>
      </c>
      <c r="E188" s="133" t="s">
        <v>1646</v>
      </c>
      <c r="F188" s="208" t="s">
        <v>516</v>
      </c>
      <c r="G188" s="133">
        <v>0.55200000000000005</v>
      </c>
      <c r="H188" s="133">
        <v>57.44</v>
      </c>
      <c r="I188" s="180">
        <v>53.39</v>
      </c>
      <c r="J188" s="133">
        <v>56.23</v>
      </c>
      <c r="K188" s="133" t="s">
        <v>45</v>
      </c>
      <c r="L188" s="133">
        <v>29.47</v>
      </c>
    </row>
    <row r="189" spans="1:12" ht="16.5" hidden="1" customHeight="1">
      <c r="A189" s="106" t="s">
        <v>548</v>
      </c>
      <c r="B189" s="133" t="s">
        <v>1647</v>
      </c>
      <c r="C189" s="208" t="s">
        <v>73</v>
      </c>
      <c r="D189" s="133" t="s">
        <v>1648</v>
      </c>
      <c r="E189" s="133" t="s">
        <v>1649</v>
      </c>
      <c r="F189" s="208" t="s">
        <v>516</v>
      </c>
      <c r="G189" s="133">
        <v>2.65</v>
      </c>
      <c r="H189" s="133">
        <v>10.79</v>
      </c>
      <c r="I189" s="180">
        <v>10.63</v>
      </c>
      <c r="J189" s="133">
        <v>10.74</v>
      </c>
      <c r="K189" s="133" t="s">
        <v>45</v>
      </c>
      <c r="L189" s="133">
        <v>28.17</v>
      </c>
    </row>
    <row r="190" spans="1:12" ht="16.5" hidden="1" customHeight="1">
      <c r="A190" s="106" t="s">
        <v>549</v>
      </c>
      <c r="B190" s="133" t="s">
        <v>1650</v>
      </c>
      <c r="C190" s="208" t="s">
        <v>73</v>
      </c>
      <c r="D190" s="133" t="s">
        <v>1648</v>
      </c>
      <c r="E190" s="133" t="s">
        <v>1651</v>
      </c>
      <c r="F190" s="208" t="s">
        <v>516</v>
      </c>
      <c r="G190" s="133">
        <v>19.329000000000001</v>
      </c>
      <c r="H190" s="133">
        <v>9.69</v>
      </c>
      <c r="I190" s="180">
        <v>9.23</v>
      </c>
      <c r="J190" s="133">
        <v>9.5500000000000007</v>
      </c>
      <c r="K190" s="133" t="s">
        <v>45</v>
      </c>
      <c r="L190" s="133">
        <v>178.41</v>
      </c>
    </row>
    <row r="191" spans="1:12" ht="16.5" hidden="1" customHeight="1">
      <c r="A191" s="106" t="s">
        <v>552</v>
      </c>
      <c r="B191" s="133" t="s">
        <v>593</v>
      </c>
      <c r="C191" s="208" t="s">
        <v>73</v>
      </c>
      <c r="D191" s="133" t="s">
        <v>594</v>
      </c>
      <c r="E191" s="133" t="s">
        <v>595</v>
      </c>
      <c r="F191" s="208" t="s">
        <v>516</v>
      </c>
      <c r="G191" s="133">
        <v>74.635400000000004</v>
      </c>
      <c r="H191" s="133">
        <v>64.83</v>
      </c>
      <c r="I191" s="180">
        <v>55.79</v>
      </c>
      <c r="J191" s="133">
        <v>62.12</v>
      </c>
      <c r="K191" s="133" t="s">
        <v>45</v>
      </c>
      <c r="L191" s="133">
        <v>4163.91</v>
      </c>
    </row>
    <row r="192" spans="1:12" ht="16.5" hidden="1" customHeight="1">
      <c r="A192" s="106" t="s">
        <v>553</v>
      </c>
      <c r="B192" s="133" t="s">
        <v>1652</v>
      </c>
      <c r="C192" s="208" t="s">
        <v>73</v>
      </c>
      <c r="D192" s="133" t="s">
        <v>1653</v>
      </c>
      <c r="E192" s="133" t="s">
        <v>1654</v>
      </c>
      <c r="F192" s="208" t="s">
        <v>516</v>
      </c>
      <c r="G192" s="133">
        <v>5.0999999999999996</v>
      </c>
      <c r="H192" s="133">
        <v>83.49</v>
      </c>
      <c r="I192" s="180">
        <v>72.63</v>
      </c>
      <c r="J192" s="133">
        <v>80.23</v>
      </c>
      <c r="K192" s="133" t="s">
        <v>45</v>
      </c>
      <c r="L192" s="133">
        <v>370.41</v>
      </c>
    </row>
    <row r="193" spans="1:12" ht="16.5" hidden="1" customHeight="1">
      <c r="A193" s="106" t="s">
        <v>557</v>
      </c>
      <c r="B193" s="133" t="s">
        <v>1655</v>
      </c>
      <c r="C193" s="208" t="s">
        <v>73</v>
      </c>
      <c r="D193" s="133" t="s">
        <v>1301</v>
      </c>
      <c r="E193" s="133" t="s">
        <v>1656</v>
      </c>
      <c r="F193" s="208" t="s">
        <v>516</v>
      </c>
      <c r="G193" s="133">
        <v>16.4298</v>
      </c>
      <c r="H193" s="133">
        <v>138.78</v>
      </c>
      <c r="I193" s="180">
        <v>122.65</v>
      </c>
      <c r="J193" s="133">
        <v>133.94</v>
      </c>
      <c r="K193" s="133" t="s">
        <v>45</v>
      </c>
      <c r="L193" s="133">
        <v>2015.11</v>
      </c>
    </row>
    <row r="194" spans="1:12" ht="16.5" hidden="1" customHeight="1">
      <c r="A194" s="106" t="s">
        <v>558</v>
      </c>
      <c r="B194" s="107" t="s">
        <v>622</v>
      </c>
      <c r="C194" s="108" t="s">
        <v>73</v>
      </c>
      <c r="D194" s="107" t="s">
        <v>623</v>
      </c>
      <c r="E194" s="107" t="s">
        <v>45</v>
      </c>
      <c r="F194" s="108" t="s">
        <v>80</v>
      </c>
      <c r="G194" s="107">
        <v>2370.8973000000001</v>
      </c>
      <c r="H194" s="107">
        <v>1</v>
      </c>
      <c r="I194" s="120">
        <v>1</v>
      </c>
      <c r="J194" s="107">
        <v>1</v>
      </c>
      <c r="K194" s="107">
        <v>0</v>
      </c>
      <c r="L194" s="107">
        <v>2370.9</v>
      </c>
    </row>
    <row r="195" spans="1:12" ht="16.5" hidden="1" customHeight="1">
      <c r="A195" s="106" t="s">
        <v>559</v>
      </c>
      <c r="B195" s="107" t="s">
        <v>625</v>
      </c>
      <c r="C195" s="108" t="s">
        <v>73</v>
      </c>
      <c r="D195" s="107" t="s">
        <v>626</v>
      </c>
      <c r="E195" s="107" t="s">
        <v>45</v>
      </c>
      <c r="F195" s="108" t="s">
        <v>80</v>
      </c>
      <c r="G195" s="107">
        <v>685.08190000000002</v>
      </c>
      <c r="H195" s="107">
        <v>1</v>
      </c>
      <c r="I195" s="120">
        <v>1</v>
      </c>
      <c r="J195" s="107">
        <v>1</v>
      </c>
      <c r="K195" s="107">
        <v>0</v>
      </c>
      <c r="L195" s="107">
        <v>685.08</v>
      </c>
    </row>
    <row r="196" spans="1:12" ht="16.5" hidden="1" customHeight="1">
      <c r="A196" s="106" t="s">
        <v>563</v>
      </c>
      <c r="B196" s="107" t="s">
        <v>630</v>
      </c>
      <c r="C196" s="108" t="s">
        <v>73</v>
      </c>
      <c r="D196" s="107" t="s">
        <v>631</v>
      </c>
      <c r="E196" s="107" t="s">
        <v>45</v>
      </c>
      <c r="F196" s="108" t="s">
        <v>80</v>
      </c>
      <c r="G196" s="107">
        <v>1791.2817</v>
      </c>
      <c r="H196" s="107">
        <v>1</v>
      </c>
      <c r="I196" s="120">
        <v>1</v>
      </c>
      <c r="J196" s="107">
        <v>1</v>
      </c>
      <c r="K196" s="107">
        <v>0</v>
      </c>
      <c r="L196" s="107">
        <v>1791.28</v>
      </c>
    </row>
    <row r="197" spans="1:12" ht="16.5" hidden="1" customHeight="1">
      <c r="A197" s="106" t="s">
        <v>566</v>
      </c>
      <c r="B197" s="107" t="s">
        <v>635</v>
      </c>
      <c r="C197" s="108" t="s">
        <v>73</v>
      </c>
      <c r="D197" s="107" t="s">
        <v>636</v>
      </c>
      <c r="E197" s="107" t="s">
        <v>45</v>
      </c>
      <c r="F197" s="108" t="s">
        <v>80</v>
      </c>
      <c r="G197" s="107">
        <v>1288.672</v>
      </c>
      <c r="H197" s="107">
        <v>1</v>
      </c>
      <c r="I197" s="120">
        <v>1</v>
      </c>
      <c r="J197" s="107">
        <v>1</v>
      </c>
      <c r="K197" s="107">
        <v>0</v>
      </c>
      <c r="L197" s="107">
        <v>1288.67</v>
      </c>
    </row>
    <row r="198" spans="1:12" ht="16.5" hidden="1" customHeight="1">
      <c r="A198" s="106" t="s">
        <v>570</v>
      </c>
      <c r="B198" s="109" t="s">
        <v>643</v>
      </c>
      <c r="C198" s="110" t="s">
        <v>73</v>
      </c>
      <c r="D198" s="109" t="s">
        <v>644</v>
      </c>
      <c r="E198" s="109" t="s">
        <v>645</v>
      </c>
      <c r="F198" s="110" t="s">
        <v>103</v>
      </c>
      <c r="G198" s="109">
        <v>411.89980000000003</v>
      </c>
      <c r="H198" s="109">
        <v>5.65</v>
      </c>
      <c r="I198" s="121">
        <v>6.25</v>
      </c>
      <c r="J198" s="109">
        <v>7.3129999999999997</v>
      </c>
      <c r="K198" s="109">
        <v>17</v>
      </c>
      <c r="L198" s="109">
        <v>2574.37</v>
      </c>
    </row>
    <row r="199" spans="1:12" ht="16.5" hidden="1" customHeight="1">
      <c r="A199" s="106" t="s">
        <v>574</v>
      </c>
      <c r="B199" s="109" t="s">
        <v>649</v>
      </c>
      <c r="C199" s="110" t="s">
        <v>73</v>
      </c>
      <c r="D199" s="109" t="s">
        <v>650</v>
      </c>
      <c r="E199" s="109" t="s">
        <v>651</v>
      </c>
      <c r="F199" s="110" t="s">
        <v>652</v>
      </c>
      <c r="G199" s="109">
        <v>6773.6504999999997</v>
      </c>
      <c r="H199" s="109">
        <v>0.77</v>
      </c>
      <c r="I199" s="180">
        <v>0.62</v>
      </c>
      <c r="J199" s="109">
        <v>0.72499999999999998</v>
      </c>
      <c r="K199" s="109">
        <v>17</v>
      </c>
      <c r="L199" s="109">
        <v>4199.66</v>
      </c>
    </row>
    <row r="200" spans="1:12" ht="16.5" hidden="1" customHeight="1">
      <c r="A200" s="106" t="s">
        <v>577</v>
      </c>
      <c r="B200" s="107" t="s">
        <v>655</v>
      </c>
      <c r="C200" s="108" t="s">
        <v>86</v>
      </c>
      <c r="D200" s="107" t="s">
        <v>656</v>
      </c>
      <c r="E200" s="107" t="s">
        <v>45</v>
      </c>
      <c r="F200" s="108" t="s">
        <v>80</v>
      </c>
      <c r="G200" s="107">
        <v>3704.4351000000001</v>
      </c>
      <c r="H200" s="107">
        <v>1</v>
      </c>
      <c r="I200" s="120">
        <v>1</v>
      </c>
      <c r="J200" s="107">
        <v>1</v>
      </c>
      <c r="K200" s="107">
        <v>0</v>
      </c>
      <c r="L200" s="107">
        <v>3704.44</v>
      </c>
    </row>
    <row r="201" spans="1:12" ht="16.5" hidden="1" customHeight="1">
      <c r="A201" s="106" t="s">
        <v>580</v>
      </c>
      <c r="B201" s="107" t="s">
        <v>661</v>
      </c>
      <c r="C201" s="108" t="s">
        <v>86</v>
      </c>
      <c r="D201" s="107" t="s">
        <v>662</v>
      </c>
      <c r="E201" s="107" t="s">
        <v>45</v>
      </c>
      <c r="F201" s="108" t="s">
        <v>80</v>
      </c>
      <c r="G201" s="107">
        <v>-0.48320000000000002</v>
      </c>
      <c r="H201" s="107">
        <v>1</v>
      </c>
      <c r="I201" s="120">
        <v>1</v>
      </c>
      <c r="J201" s="107">
        <v>1</v>
      </c>
      <c r="K201" s="107">
        <v>0</v>
      </c>
      <c r="L201" s="107">
        <v>-0.48</v>
      </c>
    </row>
    <row r="202" spans="1:12" ht="16.5" hidden="1" customHeight="1">
      <c r="A202" s="106" t="s">
        <v>584</v>
      </c>
      <c r="B202" s="107" t="s">
        <v>664</v>
      </c>
      <c r="C202" s="108" t="s">
        <v>665</v>
      </c>
      <c r="D202" s="107" t="s">
        <v>666</v>
      </c>
      <c r="E202" s="107" t="s">
        <v>45</v>
      </c>
      <c r="F202" s="108" t="s">
        <v>80</v>
      </c>
      <c r="G202" s="107">
        <v>183800.2764</v>
      </c>
      <c r="H202" s="107">
        <v>1</v>
      </c>
      <c r="I202" s="120">
        <v>1</v>
      </c>
      <c r="J202" s="107">
        <v>1</v>
      </c>
      <c r="K202" s="107">
        <v>0</v>
      </c>
      <c r="L202" s="107">
        <v>183800.28</v>
      </c>
    </row>
    <row r="203" spans="1:12" ht="16.5" hidden="1" customHeight="1">
      <c r="A203" s="106" t="s">
        <v>588</v>
      </c>
      <c r="B203" s="107" t="s">
        <v>668</v>
      </c>
      <c r="C203" s="108" t="s">
        <v>665</v>
      </c>
      <c r="D203" s="107" t="s">
        <v>669</v>
      </c>
      <c r="E203" s="107" t="s">
        <v>45</v>
      </c>
      <c r="F203" s="108" t="s">
        <v>80</v>
      </c>
      <c r="G203" s="107">
        <v>4.7699999999999999E-2</v>
      </c>
      <c r="H203" s="107">
        <v>1</v>
      </c>
      <c r="I203" s="120">
        <v>1</v>
      </c>
      <c r="J203" s="107">
        <v>1</v>
      </c>
      <c r="K203" s="107">
        <v>0</v>
      </c>
      <c r="L203" s="107">
        <v>0.05</v>
      </c>
    </row>
    <row r="204" spans="1:12" ht="16.5" hidden="1" customHeight="1">
      <c r="A204" s="106" t="s">
        <v>592</v>
      </c>
      <c r="B204" s="107" t="s">
        <v>671</v>
      </c>
      <c r="C204" s="108" t="s">
        <v>73</v>
      </c>
      <c r="D204" s="107" t="s">
        <v>672</v>
      </c>
      <c r="E204" s="107" t="s">
        <v>45</v>
      </c>
      <c r="F204" s="108" t="s">
        <v>80</v>
      </c>
      <c r="G204" s="107">
        <v>-0.4355</v>
      </c>
      <c r="H204" s="107">
        <v>1</v>
      </c>
      <c r="I204" s="120">
        <v>1</v>
      </c>
      <c r="J204" s="107">
        <v>1</v>
      </c>
      <c r="K204" s="107">
        <v>0</v>
      </c>
      <c r="L204" s="107">
        <v>-0.44</v>
      </c>
    </row>
    <row r="205" spans="1:12" ht="16.5" hidden="1" customHeight="1">
      <c r="A205" s="106" t="s">
        <v>596</v>
      </c>
      <c r="B205" s="107" t="s">
        <v>674</v>
      </c>
      <c r="C205" s="108" t="s">
        <v>78</v>
      </c>
      <c r="D205" s="107" t="s">
        <v>675</v>
      </c>
      <c r="E205" s="107" t="s">
        <v>45</v>
      </c>
      <c r="F205" s="108" t="s">
        <v>80</v>
      </c>
      <c r="G205" s="107">
        <v>25145.233199999999</v>
      </c>
      <c r="H205" s="107">
        <v>1</v>
      </c>
      <c r="I205" s="120">
        <v>1</v>
      </c>
      <c r="J205" s="107">
        <v>1</v>
      </c>
      <c r="K205" s="107">
        <v>0</v>
      </c>
      <c r="L205" s="107">
        <v>25145.23</v>
      </c>
    </row>
    <row r="206" spans="1:12">
      <c r="L206" s="104">
        <f>SUBTOTAL(9,L112:L119)</f>
        <v>237956.71</v>
      </c>
    </row>
  </sheetData>
  <autoFilter ref="A1:L205">
    <filterColumn colId="3">
      <filters>
        <filter val="铜芯电缆 WDN-YJY-5x10"/>
        <filter val="铜芯电缆 WDN-YJY-5x16"/>
        <filter val="铜芯电缆 WDN-YJY-5x4"/>
        <filter val="铜芯电缆 WDN-YJY-5x6"/>
        <filter val="铜芯电缆 WDZ-YJY-4x120+1x70"/>
        <filter val="铜芯电缆 WDZ-YJY-4x25+1x16"/>
        <filter val="铜芯电缆 WDZ-YJY-4x35+1x16"/>
        <filter val="铜芯电缆 WDZ-YJY-4x50+1x25"/>
      </filters>
    </filterColumn>
  </autoFilter>
  <phoneticPr fontId="46" type="noConversion"/>
  <printOptions gridLines="1"/>
  <pageMargins left="0.75" right="0.75" top="1" bottom="1" header="0.5" footer="0.5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</sheetPr>
  <dimension ref="A1:M1142"/>
  <sheetViews>
    <sheetView workbookViewId="0">
      <selection activeCell="G1163" sqref="G1163"/>
    </sheetView>
  </sheetViews>
  <sheetFormatPr defaultColWidth="8" defaultRowHeight="12.75"/>
  <cols>
    <col min="1" max="1" width="5.125" style="104" customWidth="1"/>
    <col min="2" max="2" width="14.625" style="104" customWidth="1"/>
    <col min="3" max="3" width="6.5" style="104" customWidth="1"/>
    <col min="4" max="4" width="25.5" style="166" customWidth="1"/>
    <col min="5" max="5" width="37.5" style="104" customWidth="1"/>
    <col min="6" max="6" width="7.25" style="104" customWidth="1"/>
    <col min="7" max="7" width="13" style="104" customWidth="1"/>
    <col min="8" max="8" width="13.375" style="104" customWidth="1"/>
    <col min="9" max="9" width="19.75" style="104" customWidth="1"/>
    <col min="10" max="11" width="13" style="104" customWidth="1"/>
    <col min="12" max="12" width="17.375" style="104" customWidth="1"/>
    <col min="13" max="13" width="15.25" style="104" customWidth="1"/>
    <col min="14" max="16384" width="8" style="104"/>
  </cols>
  <sheetData>
    <row r="1" spans="1:13" ht="18" customHeight="1">
      <c r="B1" s="145" t="s">
        <v>68</v>
      </c>
      <c r="C1" s="145" t="s">
        <v>69</v>
      </c>
      <c r="D1" s="167" t="s">
        <v>1</v>
      </c>
      <c r="E1" s="145" t="s">
        <v>35</v>
      </c>
      <c r="F1" s="145" t="s">
        <v>3</v>
      </c>
      <c r="G1" s="145" t="s">
        <v>4</v>
      </c>
      <c r="H1" s="145" t="s">
        <v>70</v>
      </c>
      <c r="I1" s="145" t="s">
        <v>36</v>
      </c>
      <c r="J1" s="145" t="s">
        <v>37</v>
      </c>
      <c r="K1" s="145" t="s">
        <v>38</v>
      </c>
      <c r="L1" s="145" t="s">
        <v>39</v>
      </c>
      <c r="M1" s="145" t="s">
        <v>40</v>
      </c>
    </row>
    <row r="2" spans="1:13" ht="16.5" hidden="1" customHeight="1">
      <c r="A2" s="106" t="s">
        <v>71</v>
      </c>
      <c r="B2" s="107" t="s">
        <v>72</v>
      </c>
      <c r="C2" s="108" t="s">
        <v>73</v>
      </c>
      <c r="D2" s="107" t="s">
        <v>74</v>
      </c>
      <c r="E2" s="107" t="s">
        <v>45</v>
      </c>
      <c r="F2" s="108" t="s">
        <v>75</v>
      </c>
      <c r="G2" s="107">
        <v>44.547899999999998</v>
      </c>
      <c r="H2" s="107">
        <v>230</v>
      </c>
      <c r="I2" s="120">
        <v>230</v>
      </c>
      <c r="J2" s="107">
        <v>230</v>
      </c>
      <c r="K2" s="107">
        <v>0</v>
      </c>
      <c r="L2" s="107">
        <v>10246.02</v>
      </c>
      <c r="M2" s="107">
        <v>10246.02</v>
      </c>
    </row>
    <row r="3" spans="1:13" ht="16.5" hidden="1" customHeight="1">
      <c r="A3" s="106" t="s">
        <v>76</v>
      </c>
      <c r="B3" s="109" t="s">
        <v>1657</v>
      </c>
      <c r="C3" s="110" t="s">
        <v>78</v>
      </c>
      <c r="D3" s="109" t="s">
        <v>1658</v>
      </c>
      <c r="E3" s="109" t="s">
        <v>45</v>
      </c>
      <c r="F3" s="110" t="s">
        <v>75</v>
      </c>
      <c r="G3" s="109">
        <v>1338.5839000000001</v>
      </c>
      <c r="H3" s="109">
        <v>51</v>
      </c>
      <c r="I3" s="121">
        <v>110</v>
      </c>
      <c r="J3" s="109">
        <v>110</v>
      </c>
      <c r="K3" s="109">
        <v>0</v>
      </c>
      <c r="L3" s="109">
        <v>147244.23000000001</v>
      </c>
      <c r="M3" s="109">
        <v>147244.23000000001</v>
      </c>
    </row>
    <row r="4" spans="1:13" ht="16.5" hidden="1" customHeight="1">
      <c r="A4" s="106" t="s">
        <v>81</v>
      </c>
      <c r="B4" s="107" t="s">
        <v>77</v>
      </c>
      <c r="C4" s="108" t="s">
        <v>78</v>
      </c>
      <c r="D4" s="107" t="s">
        <v>79</v>
      </c>
      <c r="E4" s="107" t="s">
        <v>45</v>
      </c>
      <c r="F4" s="108" t="s">
        <v>80</v>
      </c>
      <c r="G4" s="107">
        <v>1400856.8391</v>
      </c>
      <c r="H4" s="107">
        <v>1</v>
      </c>
      <c r="I4" s="120">
        <v>1</v>
      </c>
      <c r="J4" s="107">
        <v>1</v>
      </c>
      <c r="K4" s="107">
        <v>0</v>
      </c>
      <c r="L4" s="107">
        <v>1400856.84</v>
      </c>
      <c r="M4" s="107">
        <v>1400856.84</v>
      </c>
    </row>
    <row r="5" spans="1:13" ht="16.5" hidden="1" customHeight="1">
      <c r="A5" s="106" t="s">
        <v>84</v>
      </c>
      <c r="B5" s="116" t="s">
        <v>1659</v>
      </c>
      <c r="C5" s="117" t="s">
        <v>355</v>
      </c>
      <c r="D5" s="116" t="s">
        <v>1660</v>
      </c>
      <c r="E5" s="116" t="s">
        <v>45</v>
      </c>
      <c r="F5" s="117" t="s">
        <v>103</v>
      </c>
      <c r="G5" s="116">
        <v>1007.2115</v>
      </c>
      <c r="H5" s="116">
        <v>4.6500000000000004</v>
      </c>
      <c r="I5" s="123">
        <v>4.6500000000000004</v>
      </c>
      <c r="J5" s="116">
        <v>5.2549999999999999</v>
      </c>
      <c r="K5" s="116">
        <v>13</v>
      </c>
      <c r="L5" s="116">
        <v>4683.53</v>
      </c>
      <c r="M5" s="116">
        <v>5292.9</v>
      </c>
    </row>
    <row r="6" spans="1:13" ht="16.5" hidden="1" customHeight="1">
      <c r="A6" s="106" t="s">
        <v>88</v>
      </c>
      <c r="B6" s="116" t="s">
        <v>1659</v>
      </c>
      <c r="C6" s="117" t="s">
        <v>355</v>
      </c>
      <c r="D6" s="116" t="s">
        <v>1661</v>
      </c>
      <c r="E6" s="116" t="s">
        <v>45</v>
      </c>
      <c r="F6" s="117" t="s">
        <v>103</v>
      </c>
      <c r="G6" s="116">
        <v>134.988</v>
      </c>
      <c r="H6" s="116">
        <v>6.91</v>
      </c>
      <c r="I6" s="123">
        <v>6.91</v>
      </c>
      <c r="J6" s="116">
        <v>8.0519999999999996</v>
      </c>
      <c r="K6" s="116">
        <v>16.52</v>
      </c>
      <c r="L6" s="116">
        <v>932.77</v>
      </c>
      <c r="M6" s="116">
        <v>1086.92</v>
      </c>
    </row>
    <row r="7" spans="1:13" ht="16.5" hidden="1" customHeight="1">
      <c r="A7" s="111" t="s">
        <v>676</v>
      </c>
      <c r="B7" s="140" t="s">
        <v>1659</v>
      </c>
      <c r="C7" s="141" t="s">
        <v>355</v>
      </c>
      <c r="D7" s="140" t="s">
        <v>1660</v>
      </c>
      <c r="E7" s="140" t="s">
        <v>45</v>
      </c>
      <c r="F7" s="141" t="s">
        <v>103</v>
      </c>
      <c r="G7" s="140">
        <v>420</v>
      </c>
      <c r="H7" s="140">
        <v>4.91</v>
      </c>
      <c r="I7" s="144">
        <v>4.91</v>
      </c>
      <c r="J7" s="140">
        <v>5.548</v>
      </c>
      <c r="K7" s="140">
        <v>13</v>
      </c>
      <c r="L7" s="140">
        <v>2062.1999999999998</v>
      </c>
      <c r="M7" s="140">
        <v>2330.16</v>
      </c>
    </row>
    <row r="8" spans="1:13" ht="16.5" hidden="1" customHeight="1">
      <c r="A8" s="111" t="s">
        <v>677</v>
      </c>
      <c r="B8" s="140" t="s">
        <v>1659</v>
      </c>
      <c r="C8" s="141" t="s">
        <v>355</v>
      </c>
      <c r="D8" s="140" t="s">
        <v>1660</v>
      </c>
      <c r="E8" s="140" t="s">
        <v>45</v>
      </c>
      <c r="F8" s="141" t="s">
        <v>103</v>
      </c>
      <c r="G8" s="140">
        <v>470.76749999999998</v>
      </c>
      <c r="H8" s="140">
        <v>4.6500000000000004</v>
      </c>
      <c r="I8" s="144">
        <v>4.6500000000000004</v>
      </c>
      <c r="J8" s="140">
        <v>5.4180000000000001</v>
      </c>
      <c r="K8" s="140">
        <v>16.52</v>
      </c>
      <c r="L8" s="140">
        <v>2189.0700000000002</v>
      </c>
      <c r="M8" s="140">
        <v>2550.62</v>
      </c>
    </row>
    <row r="9" spans="1:13" ht="16.5" hidden="1" customHeight="1">
      <c r="A9" s="106" t="s">
        <v>92</v>
      </c>
      <c r="B9" s="116" t="s">
        <v>1662</v>
      </c>
      <c r="C9" s="117" t="s">
        <v>355</v>
      </c>
      <c r="D9" s="116" t="s">
        <v>1661</v>
      </c>
      <c r="E9" s="116" t="s">
        <v>45</v>
      </c>
      <c r="F9" s="117" t="s">
        <v>103</v>
      </c>
      <c r="G9" s="116">
        <v>128.36600000000001</v>
      </c>
      <c r="H9" s="116">
        <v>2.63</v>
      </c>
      <c r="I9" s="123">
        <v>2.63</v>
      </c>
      <c r="J9" s="116">
        <v>3.07</v>
      </c>
      <c r="K9" s="116">
        <v>16.52</v>
      </c>
      <c r="L9" s="116">
        <v>337.6</v>
      </c>
      <c r="M9" s="116">
        <v>394.08</v>
      </c>
    </row>
    <row r="10" spans="1:13" ht="16.5" hidden="1" customHeight="1">
      <c r="A10" s="106" t="s">
        <v>94</v>
      </c>
      <c r="B10" s="116" t="s">
        <v>1662</v>
      </c>
      <c r="C10" s="117" t="s">
        <v>355</v>
      </c>
      <c r="D10" s="116" t="s">
        <v>1663</v>
      </c>
      <c r="E10" s="116" t="s">
        <v>45</v>
      </c>
      <c r="F10" s="117" t="s">
        <v>103</v>
      </c>
      <c r="G10" s="116">
        <v>83.2</v>
      </c>
      <c r="H10" s="116">
        <v>4</v>
      </c>
      <c r="I10" s="123">
        <v>4</v>
      </c>
      <c r="J10" s="116">
        <v>4.66</v>
      </c>
      <c r="K10" s="116">
        <v>16.52</v>
      </c>
      <c r="L10" s="116">
        <v>332.8</v>
      </c>
      <c r="M10" s="116">
        <v>387.71</v>
      </c>
    </row>
    <row r="11" spans="1:13" ht="16.5" hidden="1" customHeight="1">
      <c r="A11" s="106" t="s">
        <v>95</v>
      </c>
      <c r="B11" s="116" t="s">
        <v>1662</v>
      </c>
      <c r="C11" s="117" t="s">
        <v>355</v>
      </c>
      <c r="D11" s="116" t="s">
        <v>1661</v>
      </c>
      <c r="E11" s="116" t="s">
        <v>45</v>
      </c>
      <c r="F11" s="117" t="s">
        <v>103</v>
      </c>
      <c r="G11" s="116">
        <v>128.36600000000001</v>
      </c>
      <c r="H11" s="116">
        <v>3.96</v>
      </c>
      <c r="I11" s="123">
        <v>3.96</v>
      </c>
      <c r="J11" s="116">
        <v>4.6150000000000002</v>
      </c>
      <c r="K11" s="116">
        <v>16.52</v>
      </c>
      <c r="L11" s="116">
        <v>508.33</v>
      </c>
      <c r="M11" s="116">
        <v>592.41</v>
      </c>
    </row>
    <row r="12" spans="1:13" ht="16.5" hidden="1" customHeight="1">
      <c r="A12" s="106" t="s">
        <v>99</v>
      </c>
      <c r="B12" s="168" t="s">
        <v>1664</v>
      </c>
      <c r="C12" s="169" t="s">
        <v>355</v>
      </c>
      <c r="D12" s="168" t="s">
        <v>7</v>
      </c>
      <c r="E12" s="168" t="s">
        <v>45</v>
      </c>
      <c r="F12" s="169" t="s">
        <v>103</v>
      </c>
      <c r="G12" s="168">
        <v>2.8847999999999998</v>
      </c>
      <c r="H12" s="168">
        <v>3.49</v>
      </c>
      <c r="I12" s="170">
        <v>3.49</v>
      </c>
      <c r="J12" s="168">
        <v>4.0670000000000002</v>
      </c>
      <c r="K12" s="168">
        <v>16.52</v>
      </c>
      <c r="L12" s="168">
        <v>10.07</v>
      </c>
      <c r="M12" s="168">
        <v>11.73</v>
      </c>
    </row>
    <row r="13" spans="1:13" ht="16.5" hidden="1" customHeight="1">
      <c r="A13" s="111" t="s">
        <v>104</v>
      </c>
      <c r="B13" s="125" t="s">
        <v>1665</v>
      </c>
      <c r="C13" s="126" t="s">
        <v>86</v>
      </c>
      <c r="D13" s="125" t="s">
        <v>87</v>
      </c>
      <c r="E13" s="125" t="s">
        <v>8</v>
      </c>
      <c r="F13" s="126" t="s">
        <v>103</v>
      </c>
      <c r="G13" s="125">
        <v>1.47</v>
      </c>
      <c r="H13" s="125">
        <v>3.56</v>
      </c>
      <c r="I13" s="121">
        <v>4.7</v>
      </c>
      <c r="J13" s="125">
        <v>5.476</v>
      </c>
      <c r="K13" s="125">
        <v>16.52</v>
      </c>
      <c r="L13" s="125">
        <v>6.91</v>
      </c>
      <c r="M13" s="125">
        <v>8.0500000000000007</v>
      </c>
    </row>
    <row r="14" spans="1:13" ht="16.5" hidden="1" customHeight="1">
      <c r="A14" s="111" t="s">
        <v>107</v>
      </c>
      <c r="B14" s="125" t="s">
        <v>1665</v>
      </c>
      <c r="C14" s="126" t="s">
        <v>86</v>
      </c>
      <c r="D14" s="125" t="s">
        <v>87</v>
      </c>
      <c r="E14" s="125" t="s">
        <v>8</v>
      </c>
      <c r="F14" s="126" t="s">
        <v>103</v>
      </c>
      <c r="G14" s="125">
        <v>1.68</v>
      </c>
      <c r="H14" s="125">
        <v>3.56</v>
      </c>
      <c r="I14" s="121">
        <v>5.41</v>
      </c>
      <c r="J14" s="125">
        <v>6.3040000000000003</v>
      </c>
      <c r="K14" s="125">
        <v>16.52</v>
      </c>
      <c r="L14" s="125">
        <v>9.09</v>
      </c>
      <c r="M14" s="125">
        <v>10.59</v>
      </c>
    </row>
    <row r="15" spans="1:13" ht="16.5" hidden="1" customHeight="1">
      <c r="A15" s="111" t="s">
        <v>111</v>
      </c>
      <c r="B15" s="125" t="s">
        <v>1666</v>
      </c>
      <c r="C15" s="126" t="s">
        <v>86</v>
      </c>
      <c r="D15" s="125" t="s">
        <v>1667</v>
      </c>
      <c r="E15" s="125" t="s">
        <v>8</v>
      </c>
      <c r="F15" s="126" t="s">
        <v>103</v>
      </c>
      <c r="G15" s="125">
        <v>430.46859999999998</v>
      </c>
      <c r="H15" s="125">
        <v>4.0999999999999996</v>
      </c>
      <c r="I15" s="121">
        <v>4.96</v>
      </c>
      <c r="J15" s="125">
        <v>5.7789999999999999</v>
      </c>
      <c r="K15" s="125">
        <v>16.52</v>
      </c>
      <c r="L15" s="125">
        <v>2135.12</v>
      </c>
      <c r="M15" s="125">
        <v>2487.6799999999998</v>
      </c>
    </row>
    <row r="16" spans="1:13" ht="16.5" hidden="1" customHeight="1">
      <c r="A16" s="111" t="s">
        <v>681</v>
      </c>
      <c r="B16" s="125" t="s">
        <v>1666</v>
      </c>
      <c r="C16" s="126" t="s">
        <v>86</v>
      </c>
      <c r="D16" s="125" t="s">
        <v>1667</v>
      </c>
      <c r="E16" s="125" t="s">
        <v>8</v>
      </c>
      <c r="F16" s="126" t="s">
        <v>103</v>
      </c>
      <c r="G16" s="125">
        <v>135.29220000000001</v>
      </c>
      <c r="H16" s="125">
        <v>4.0999999999999996</v>
      </c>
      <c r="I16" s="121">
        <v>5.41</v>
      </c>
      <c r="J16" s="125">
        <v>6.3040000000000003</v>
      </c>
      <c r="K16" s="125">
        <v>16.52</v>
      </c>
      <c r="L16" s="125">
        <v>731.93</v>
      </c>
      <c r="M16" s="125">
        <v>852.88</v>
      </c>
    </row>
    <row r="17" spans="1:13" ht="16.5" hidden="1" customHeight="1">
      <c r="A17" s="106" t="s">
        <v>684</v>
      </c>
      <c r="B17" s="109" t="s">
        <v>1668</v>
      </c>
      <c r="C17" s="110" t="s">
        <v>86</v>
      </c>
      <c r="D17" s="109" t="s">
        <v>1667</v>
      </c>
      <c r="E17" s="109" t="s">
        <v>8</v>
      </c>
      <c r="F17" s="110" t="s">
        <v>103</v>
      </c>
      <c r="G17" s="109">
        <v>10.358000000000001</v>
      </c>
      <c r="H17" s="109">
        <v>4.7699999999999996</v>
      </c>
      <c r="I17" s="121">
        <v>4.96</v>
      </c>
      <c r="J17" s="109">
        <v>5.7789999999999999</v>
      </c>
      <c r="K17" s="109">
        <v>16.52</v>
      </c>
      <c r="L17" s="109">
        <v>51.38</v>
      </c>
      <c r="M17" s="109">
        <v>59.86</v>
      </c>
    </row>
    <row r="18" spans="1:13" ht="16.5" hidden="1" customHeight="1">
      <c r="A18" s="106" t="s">
        <v>113</v>
      </c>
      <c r="B18" s="107" t="s">
        <v>682</v>
      </c>
      <c r="C18" s="108" t="s">
        <v>86</v>
      </c>
      <c r="D18" s="107" t="s">
        <v>101</v>
      </c>
      <c r="E18" s="107" t="s">
        <v>683</v>
      </c>
      <c r="F18" s="108" t="s">
        <v>103</v>
      </c>
      <c r="G18" s="107">
        <v>138.56739999999999</v>
      </c>
      <c r="H18" s="107">
        <v>5.38</v>
      </c>
      <c r="I18" s="120">
        <v>5.38</v>
      </c>
      <c r="J18" s="107">
        <v>6.0789999999999997</v>
      </c>
      <c r="K18" s="107">
        <v>13</v>
      </c>
      <c r="L18" s="107">
        <v>745.49</v>
      </c>
      <c r="M18" s="107">
        <v>842.35</v>
      </c>
    </row>
    <row r="19" spans="1:13" ht="16.5" hidden="1" customHeight="1">
      <c r="A19" s="106" t="s">
        <v>115</v>
      </c>
      <c r="B19" s="107" t="s">
        <v>685</v>
      </c>
      <c r="C19" s="108" t="s">
        <v>86</v>
      </c>
      <c r="D19" s="107" t="s">
        <v>101</v>
      </c>
      <c r="E19" s="107" t="s">
        <v>686</v>
      </c>
      <c r="F19" s="108" t="s">
        <v>103</v>
      </c>
      <c r="G19" s="107">
        <v>13.8994</v>
      </c>
      <c r="H19" s="107">
        <v>5.38</v>
      </c>
      <c r="I19" s="120">
        <v>5.38</v>
      </c>
      <c r="J19" s="107">
        <v>6.0789999999999997</v>
      </c>
      <c r="K19" s="107">
        <v>13</v>
      </c>
      <c r="L19" s="107">
        <v>74.78</v>
      </c>
      <c r="M19" s="107">
        <v>84.49</v>
      </c>
    </row>
    <row r="20" spans="1:13" ht="16.5" hidden="1" customHeight="1">
      <c r="A20" s="106" t="s">
        <v>116</v>
      </c>
      <c r="B20" s="107" t="s">
        <v>1669</v>
      </c>
      <c r="C20" s="108" t="s">
        <v>86</v>
      </c>
      <c r="D20" s="107" t="s">
        <v>101</v>
      </c>
      <c r="E20" s="107" t="s">
        <v>1670</v>
      </c>
      <c r="F20" s="108" t="s">
        <v>103</v>
      </c>
      <c r="G20" s="107">
        <v>5.5830000000000002</v>
      </c>
      <c r="H20" s="107">
        <v>4.09</v>
      </c>
      <c r="I20" s="120">
        <v>4.09</v>
      </c>
      <c r="J20" s="107">
        <v>4.76</v>
      </c>
      <c r="K20" s="107">
        <v>16.52</v>
      </c>
      <c r="L20" s="107">
        <v>22.83</v>
      </c>
      <c r="M20" s="107">
        <v>26.58</v>
      </c>
    </row>
    <row r="21" spans="1:13" ht="16.5" hidden="1" customHeight="1">
      <c r="A21" s="106" t="s">
        <v>119</v>
      </c>
      <c r="B21" s="107" t="s">
        <v>1671</v>
      </c>
      <c r="C21" s="108" t="s">
        <v>86</v>
      </c>
      <c r="D21" s="107" t="s">
        <v>101</v>
      </c>
      <c r="E21" s="107" t="s">
        <v>1672</v>
      </c>
      <c r="F21" s="108" t="s">
        <v>103</v>
      </c>
      <c r="G21" s="107">
        <v>1.6</v>
      </c>
      <c r="H21" s="107">
        <v>4.3899999999999997</v>
      </c>
      <c r="I21" s="120">
        <v>4.3899999999999997</v>
      </c>
      <c r="J21" s="107">
        <v>5.1100000000000003</v>
      </c>
      <c r="K21" s="107">
        <v>16.52</v>
      </c>
      <c r="L21" s="107">
        <v>7.02</v>
      </c>
      <c r="M21" s="107">
        <v>8.18</v>
      </c>
    </row>
    <row r="22" spans="1:13" ht="16.5" hidden="1" customHeight="1">
      <c r="A22" s="106" t="s">
        <v>123</v>
      </c>
      <c r="B22" s="127" t="s">
        <v>687</v>
      </c>
      <c r="C22" s="128" t="s">
        <v>86</v>
      </c>
      <c r="D22" s="127" t="s">
        <v>7</v>
      </c>
      <c r="E22" s="127" t="s">
        <v>8</v>
      </c>
      <c r="F22" s="128" t="s">
        <v>103</v>
      </c>
      <c r="G22" s="127">
        <v>21.387599999999999</v>
      </c>
      <c r="H22" s="127">
        <v>3.56</v>
      </c>
      <c r="I22" s="129">
        <v>4.72</v>
      </c>
      <c r="J22" s="127">
        <v>5.3339999999999996</v>
      </c>
      <c r="K22" s="127">
        <v>13</v>
      </c>
      <c r="L22" s="127">
        <v>100.95</v>
      </c>
      <c r="M22" s="127">
        <v>114.08</v>
      </c>
    </row>
    <row r="23" spans="1:13" ht="16.5" hidden="1" customHeight="1">
      <c r="A23" s="111" t="s">
        <v>128</v>
      </c>
      <c r="B23" s="125" t="s">
        <v>1673</v>
      </c>
      <c r="C23" s="126" t="s">
        <v>86</v>
      </c>
      <c r="D23" s="125" t="s">
        <v>1674</v>
      </c>
      <c r="E23" s="125" t="s">
        <v>1675</v>
      </c>
      <c r="F23" s="126" t="s">
        <v>103</v>
      </c>
      <c r="G23" s="125">
        <v>23.858000000000001</v>
      </c>
      <c r="H23" s="125">
        <v>4.0999999999999996</v>
      </c>
      <c r="I23" s="121">
        <v>4.96</v>
      </c>
      <c r="J23" s="125">
        <v>5.6050000000000004</v>
      </c>
      <c r="K23" s="125">
        <v>13</v>
      </c>
      <c r="L23" s="125">
        <v>118.34</v>
      </c>
      <c r="M23" s="125">
        <v>133.72</v>
      </c>
    </row>
    <row r="24" spans="1:13" ht="16.5" hidden="1" customHeight="1">
      <c r="A24" s="111" t="s">
        <v>131</v>
      </c>
      <c r="B24" s="125" t="s">
        <v>1673</v>
      </c>
      <c r="C24" s="126" t="s">
        <v>86</v>
      </c>
      <c r="D24" s="125" t="s">
        <v>1674</v>
      </c>
      <c r="E24" s="125" t="s">
        <v>1675</v>
      </c>
      <c r="F24" s="126" t="s">
        <v>103</v>
      </c>
      <c r="G24" s="125">
        <v>30.02</v>
      </c>
      <c r="H24" s="125">
        <v>4.0999999999999996</v>
      </c>
      <c r="I24" s="121">
        <v>5.3</v>
      </c>
      <c r="J24" s="125">
        <v>5.9889999999999999</v>
      </c>
      <c r="K24" s="125">
        <v>13</v>
      </c>
      <c r="L24" s="125">
        <v>159.11000000000001</v>
      </c>
      <c r="M24" s="125">
        <v>179.79</v>
      </c>
    </row>
    <row r="25" spans="1:13" ht="16.5" hidden="1" customHeight="1">
      <c r="A25" s="106" t="s">
        <v>135</v>
      </c>
      <c r="B25" s="109" t="s">
        <v>1676</v>
      </c>
      <c r="C25" s="110" t="s">
        <v>86</v>
      </c>
      <c r="D25" s="109" t="s">
        <v>7</v>
      </c>
      <c r="E25" s="109" t="s">
        <v>1677</v>
      </c>
      <c r="F25" s="110" t="s">
        <v>103</v>
      </c>
      <c r="G25" s="109">
        <v>33.063600000000001</v>
      </c>
      <c r="H25" s="109">
        <v>3.23</v>
      </c>
      <c r="I25" s="121">
        <v>4.72</v>
      </c>
      <c r="J25" s="109">
        <v>5.5</v>
      </c>
      <c r="K25" s="109">
        <v>16.52</v>
      </c>
      <c r="L25" s="109">
        <v>156.06</v>
      </c>
      <c r="M25" s="109">
        <v>181.85</v>
      </c>
    </row>
    <row r="26" spans="1:13" ht="16.5" hidden="1" customHeight="1">
      <c r="A26" s="106" t="s">
        <v>139</v>
      </c>
      <c r="B26" s="109" t="s">
        <v>1678</v>
      </c>
      <c r="C26" s="110" t="s">
        <v>86</v>
      </c>
      <c r="D26" s="109" t="s">
        <v>689</v>
      </c>
      <c r="E26" s="109" t="s">
        <v>98</v>
      </c>
      <c r="F26" s="110" t="s">
        <v>103</v>
      </c>
      <c r="G26" s="109">
        <v>153.30000000000001</v>
      </c>
      <c r="H26" s="109">
        <v>3.61</v>
      </c>
      <c r="I26" s="121">
        <v>4.8</v>
      </c>
      <c r="J26" s="109">
        <v>5.593</v>
      </c>
      <c r="K26" s="109">
        <v>16.52</v>
      </c>
      <c r="L26" s="109">
        <v>735.84</v>
      </c>
      <c r="M26" s="109">
        <v>857.41</v>
      </c>
    </row>
    <row r="27" spans="1:13" ht="16.5" hidden="1" customHeight="1">
      <c r="A27" s="106" t="s">
        <v>143</v>
      </c>
      <c r="B27" s="168" t="s">
        <v>1679</v>
      </c>
      <c r="C27" s="169" t="s">
        <v>355</v>
      </c>
      <c r="D27" s="168" t="s">
        <v>689</v>
      </c>
      <c r="E27" s="168" t="s">
        <v>45</v>
      </c>
      <c r="F27" s="169" t="s">
        <v>103</v>
      </c>
      <c r="G27" s="168">
        <v>7.9332000000000003</v>
      </c>
      <c r="H27" s="168">
        <v>3.81</v>
      </c>
      <c r="I27" s="170">
        <v>3.81</v>
      </c>
      <c r="J27" s="168">
        <v>4.4390000000000001</v>
      </c>
      <c r="K27" s="168">
        <v>16.52</v>
      </c>
      <c r="L27" s="168">
        <v>30.23</v>
      </c>
      <c r="M27" s="168">
        <v>35.22</v>
      </c>
    </row>
    <row r="28" spans="1:13" ht="16.5" hidden="1" customHeight="1">
      <c r="A28" s="106" t="s">
        <v>144</v>
      </c>
      <c r="B28" s="109" t="s">
        <v>1338</v>
      </c>
      <c r="C28" s="110" t="s">
        <v>86</v>
      </c>
      <c r="D28" s="109" t="s">
        <v>1339</v>
      </c>
      <c r="E28" s="109" t="s">
        <v>98</v>
      </c>
      <c r="F28" s="110" t="s">
        <v>103</v>
      </c>
      <c r="G28" s="109">
        <v>346.36849999999998</v>
      </c>
      <c r="H28" s="109">
        <v>3.61</v>
      </c>
      <c r="I28" s="121">
        <v>6.8</v>
      </c>
      <c r="J28" s="109">
        <v>7.6840000000000002</v>
      </c>
      <c r="K28" s="109">
        <v>13</v>
      </c>
      <c r="L28" s="109">
        <v>2355.31</v>
      </c>
      <c r="M28" s="109">
        <v>2661.5</v>
      </c>
    </row>
    <row r="29" spans="1:13" ht="16.5" hidden="1" customHeight="1">
      <c r="A29" s="106" t="s">
        <v>145</v>
      </c>
      <c r="B29" s="109" t="s">
        <v>1680</v>
      </c>
      <c r="C29" s="110" t="s">
        <v>86</v>
      </c>
      <c r="D29" s="109" t="s">
        <v>689</v>
      </c>
      <c r="E29" s="109" t="s">
        <v>1681</v>
      </c>
      <c r="F29" s="110" t="s">
        <v>103</v>
      </c>
      <c r="G29" s="109">
        <v>98.448999999999998</v>
      </c>
      <c r="H29" s="109">
        <v>3.45</v>
      </c>
      <c r="I29" s="121">
        <v>4.8</v>
      </c>
      <c r="J29" s="109">
        <v>5.4240000000000004</v>
      </c>
      <c r="K29" s="109">
        <v>13</v>
      </c>
      <c r="L29" s="109">
        <v>472.56</v>
      </c>
      <c r="M29" s="109">
        <v>533.99</v>
      </c>
    </row>
    <row r="30" spans="1:13" ht="16.5" hidden="1" customHeight="1">
      <c r="A30" s="106" t="s">
        <v>148</v>
      </c>
      <c r="B30" s="109" t="s">
        <v>1682</v>
      </c>
      <c r="C30" s="110" t="s">
        <v>86</v>
      </c>
      <c r="D30" s="109" t="s">
        <v>1339</v>
      </c>
      <c r="E30" s="109" t="s">
        <v>1681</v>
      </c>
      <c r="F30" s="110" t="s">
        <v>103</v>
      </c>
      <c r="G30" s="109">
        <v>5</v>
      </c>
      <c r="H30" s="109">
        <v>4.82</v>
      </c>
      <c r="I30" s="121">
        <v>6.8</v>
      </c>
      <c r="J30" s="109">
        <v>7.6840000000000002</v>
      </c>
      <c r="K30" s="109">
        <v>13</v>
      </c>
      <c r="L30" s="109">
        <v>34</v>
      </c>
      <c r="M30" s="109">
        <v>38.42</v>
      </c>
    </row>
    <row r="31" spans="1:13" ht="16.5" hidden="1" customHeight="1">
      <c r="A31" s="106" t="s">
        <v>149</v>
      </c>
      <c r="B31" s="116" t="s">
        <v>1683</v>
      </c>
      <c r="C31" s="117" t="s">
        <v>355</v>
      </c>
      <c r="D31" s="116" t="s">
        <v>1684</v>
      </c>
      <c r="E31" s="116" t="s">
        <v>45</v>
      </c>
      <c r="F31" s="117" t="s">
        <v>344</v>
      </c>
      <c r="G31" s="116">
        <v>54.637700000000002</v>
      </c>
      <c r="H31" s="116">
        <v>37.590000000000003</v>
      </c>
      <c r="I31" s="123">
        <v>37.590000000000003</v>
      </c>
      <c r="J31" s="116">
        <v>43.8</v>
      </c>
      <c r="K31" s="116">
        <v>16.52</v>
      </c>
      <c r="L31" s="116">
        <v>2053.83</v>
      </c>
      <c r="M31" s="116">
        <v>2393.13</v>
      </c>
    </row>
    <row r="32" spans="1:13" ht="16.5" hidden="1" customHeight="1">
      <c r="A32" s="106" t="s">
        <v>152</v>
      </c>
      <c r="B32" s="109" t="s">
        <v>690</v>
      </c>
      <c r="C32" s="110" t="s">
        <v>86</v>
      </c>
      <c r="D32" s="109" t="s">
        <v>691</v>
      </c>
      <c r="E32" s="109" t="s">
        <v>98</v>
      </c>
      <c r="F32" s="110" t="s">
        <v>103</v>
      </c>
      <c r="G32" s="109">
        <v>8.16</v>
      </c>
      <c r="H32" s="109">
        <v>3.55</v>
      </c>
      <c r="I32" s="121">
        <v>4.7</v>
      </c>
      <c r="J32" s="109">
        <v>5.3109999999999999</v>
      </c>
      <c r="K32" s="109">
        <v>13</v>
      </c>
      <c r="L32" s="109">
        <v>38.35</v>
      </c>
      <c r="M32" s="109">
        <v>43.34</v>
      </c>
    </row>
    <row r="33" spans="1:13" ht="16.5" hidden="1" customHeight="1">
      <c r="A33" s="106" t="s">
        <v>153</v>
      </c>
      <c r="B33" s="168" t="s">
        <v>1685</v>
      </c>
      <c r="C33" s="169" t="s">
        <v>355</v>
      </c>
      <c r="D33" s="168" t="s">
        <v>691</v>
      </c>
      <c r="E33" s="168" t="s">
        <v>45</v>
      </c>
      <c r="F33" s="169" t="s">
        <v>103</v>
      </c>
      <c r="G33" s="168">
        <v>27.045000000000002</v>
      </c>
      <c r="H33" s="168">
        <v>3.73</v>
      </c>
      <c r="I33" s="170">
        <v>3.73</v>
      </c>
      <c r="J33" s="168">
        <v>4.3460000000000001</v>
      </c>
      <c r="K33" s="168">
        <v>16.52</v>
      </c>
      <c r="L33" s="168">
        <v>100.88</v>
      </c>
      <c r="M33" s="168">
        <v>117.54</v>
      </c>
    </row>
    <row r="34" spans="1:13" ht="16.5" hidden="1" customHeight="1">
      <c r="A34" s="106" t="s">
        <v>156</v>
      </c>
      <c r="B34" s="116" t="s">
        <v>1340</v>
      </c>
      <c r="C34" s="117" t="s">
        <v>355</v>
      </c>
      <c r="D34" s="116" t="s">
        <v>691</v>
      </c>
      <c r="E34" s="116" t="s">
        <v>45</v>
      </c>
      <c r="F34" s="117" t="s">
        <v>103</v>
      </c>
      <c r="G34" s="116">
        <v>5073.9045999999998</v>
      </c>
      <c r="H34" s="116">
        <v>2.63</v>
      </c>
      <c r="I34" s="123">
        <v>2.63</v>
      </c>
      <c r="J34" s="116">
        <v>3.07</v>
      </c>
      <c r="K34" s="116">
        <v>16.52</v>
      </c>
      <c r="L34" s="116">
        <v>13344.37</v>
      </c>
      <c r="M34" s="116">
        <v>15576.89</v>
      </c>
    </row>
    <row r="35" spans="1:13" ht="16.5" hidden="1" customHeight="1">
      <c r="A35" s="106" t="s">
        <v>161</v>
      </c>
      <c r="B35" s="109" t="s">
        <v>1686</v>
      </c>
      <c r="C35" s="110" t="s">
        <v>86</v>
      </c>
      <c r="D35" s="109" t="s">
        <v>691</v>
      </c>
      <c r="E35" s="109" t="s">
        <v>1681</v>
      </c>
      <c r="F35" s="110" t="s">
        <v>103</v>
      </c>
      <c r="G35" s="109">
        <v>709.90660000000003</v>
      </c>
      <c r="H35" s="109">
        <v>3.53</v>
      </c>
      <c r="I35" s="121">
        <v>4.7</v>
      </c>
      <c r="J35" s="109">
        <v>5.3109999999999999</v>
      </c>
      <c r="K35" s="109">
        <v>13</v>
      </c>
      <c r="L35" s="109">
        <v>3336.56</v>
      </c>
      <c r="M35" s="109">
        <v>3770.31</v>
      </c>
    </row>
    <row r="36" spans="1:13" ht="16.5" hidden="1" customHeight="1">
      <c r="A36" s="106" t="s">
        <v>164</v>
      </c>
      <c r="B36" s="109" t="s">
        <v>1341</v>
      </c>
      <c r="C36" s="110" t="s">
        <v>86</v>
      </c>
      <c r="D36" s="109" t="s">
        <v>121</v>
      </c>
      <c r="E36" s="109" t="s">
        <v>98</v>
      </c>
      <c r="F36" s="110" t="s">
        <v>103</v>
      </c>
      <c r="G36" s="109">
        <v>17.0639</v>
      </c>
      <c r="H36" s="109">
        <v>3.44</v>
      </c>
      <c r="I36" s="121">
        <v>4.8</v>
      </c>
      <c r="J36" s="109">
        <v>5.4240000000000004</v>
      </c>
      <c r="K36" s="109">
        <v>13</v>
      </c>
      <c r="L36" s="109">
        <v>81.91</v>
      </c>
      <c r="M36" s="109">
        <v>92.55</v>
      </c>
    </row>
    <row r="37" spans="1:13" ht="16.5" hidden="1" customHeight="1">
      <c r="A37" s="111" t="s">
        <v>167</v>
      </c>
      <c r="B37" s="140" t="s">
        <v>1687</v>
      </c>
      <c r="C37" s="141" t="s">
        <v>355</v>
      </c>
      <c r="D37" s="140" t="s">
        <v>121</v>
      </c>
      <c r="E37" s="140" t="s">
        <v>45</v>
      </c>
      <c r="F37" s="141" t="s">
        <v>103</v>
      </c>
      <c r="G37" s="140">
        <v>89.08</v>
      </c>
      <c r="H37" s="140">
        <v>3.55</v>
      </c>
      <c r="I37" s="144">
        <v>3.55</v>
      </c>
      <c r="J37" s="140">
        <v>4.1360000000000001</v>
      </c>
      <c r="K37" s="140">
        <v>16.52</v>
      </c>
      <c r="L37" s="140">
        <v>316.23</v>
      </c>
      <c r="M37" s="140">
        <v>368.43</v>
      </c>
    </row>
    <row r="38" spans="1:13" ht="16.5" hidden="1" customHeight="1">
      <c r="A38" s="111" t="s">
        <v>171</v>
      </c>
      <c r="B38" s="140" t="s">
        <v>1687</v>
      </c>
      <c r="C38" s="141" t="s">
        <v>355</v>
      </c>
      <c r="D38" s="140" t="s">
        <v>121</v>
      </c>
      <c r="E38" s="140" t="s">
        <v>45</v>
      </c>
      <c r="F38" s="141" t="s">
        <v>103</v>
      </c>
      <c r="G38" s="140">
        <v>811.8</v>
      </c>
      <c r="H38" s="140">
        <v>4.7</v>
      </c>
      <c r="I38" s="144">
        <v>4.7</v>
      </c>
      <c r="J38" s="140">
        <v>5.48</v>
      </c>
      <c r="K38" s="140">
        <v>16.52</v>
      </c>
      <c r="L38" s="140">
        <v>3815.46</v>
      </c>
      <c r="M38" s="140">
        <v>4448.66</v>
      </c>
    </row>
    <row r="39" spans="1:13" ht="16.5" hidden="1" customHeight="1">
      <c r="A39" s="111" t="s">
        <v>172</v>
      </c>
      <c r="B39" s="140" t="s">
        <v>1687</v>
      </c>
      <c r="C39" s="141" t="s">
        <v>355</v>
      </c>
      <c r="D39" s="140" t="s">
        <v>121</v>
      </c>
      <c r="E39" s="140" t="s">
        <v>45</v>
      </c>
      <c r="F39" s="141" t="s">
        <v>103</v>
      </c>
      <c r="G39" s="140">
        <v>178.16</v>
      </c>
      <c r="H39" s="140">
        <v>3.92</v>
      </c>
      <c r="I39" s="144">
        <v>3.92</v>
      </c>
      <c r="J39" s="140">
        <v>4.43</v>
      </c>
      <c r="K39" s="140">
        <v>13</v>
      </c>
      <c r="L39" s="140">
        <v>698.39</v>
      </c>
      <c r="M39" s="140">
        <v>789.25</v>
      </c>
    </row>
    <row r="40" spans="1:13" ht="16.5" hidden="1" customHeight="1">
      <c r="A40" s="106" t="s">
        <v>175</v>
      </c>
      <c r="B40" s="109" t="s">
        <v>1688</v>
      </c>
      <c r="C40" s="110" t="s">
        <v>86</v>
      </c>
      <c r="D40" s="109" t="s">
        <v>121</v>
      </c>
      <c r="E40" s="109" t="s">
        <v>1689</v>
      </c>
      <c r="F40" s="110" t="s">
        <v>103</v>
      </c>
      <c r="G40" s="109">
        <v>13.097799999999999</v>
      </c>
      <c r="H40" s="109">
        <v>3.16</v>
      </c>
      <c r="I40" s="121">
        <v>4.8</v>
      </c>
      <c r="J40" s="109">
        <v>5.593</v>
      </c>
      <c r="K40" s="109">
        <v>16.52</v>
      </c>
      <c r="L40" s="109">
        <v>62.87</v>
      </c>
      <c r="M40" s="109">
        <v>73.260000000000005</v>
      </c>
    </row>
    <row r="41" spans="1:13" ht="16.5" hidden="1" customHeight="1">
      <c r="A41" s="106" t="s">
        <v>178</v>
      </c>
      <c r="B41" s="109" t="s">
        <v>1690</v>
      </c>
      <c r="C41" s="110" t="s">
        <v>86</v>
      </c>
      <c r="D41" s="109" t="s">
        <v>121</v>
      </c>
      <c r="E41" s="109" t="s">
        <v>1691</v>
      </c>
      <c r="F41" s="110" t="s">
        <v>103</v>
      </c>
      <c r="G41" s="109">
        <v>249.1224</v>
      </c>
      <c r="H41" s="109">
        <v>3.23</v>
      </c>
      <c r="I41" s="121">
        <v>4.8</v>
      </c>
      <c r="J41" s="109">
        <v>5.593</v>
      </c>
      <c r="K41" s="109">
        <v>16.52</v>
      </c>
      <c r="L41" s="109">
        <v>1195.79</v>
      </c>
      <c r="M41" s="109">
        <v>1393.34</v>
      </c>
    </row>
    <row r="42" spans="1:13" ht="16.5" hidden="1" customHeight="1">
      <c r="A42" s="106" t="s">
        <v>179</v>
      </c>
      <c r="B42" s="107" t="s">
        <v>1692</v>
      </c>
      <c r="C42" s="108" t="s">
        <v>86</v>
      </c>
      <c r="D42" s="107" t="s">
        <v>125</v>
      </c>
      <c r="E42" s="107" t="s">
        <v>1693</v>
      </c>
      <c r="F42" s="108" t="s">
        <v>127</v>
      </c>
      <c r="G42" s="107">
        <v>0.2</v>
      </c>
      <c r="H42" s="107">
        <v>98.13</v>
      </c>
      <c r="I42" s="120">
        <v>98.13</v>
      </c>
      <c r="J42" s="107">
        <v>114.34</v>
      </c>
      <c r="K42" s="107">
        <v>16.52</v>
      </c>
      <c r="L42" s="107">
        <v>19.63</v>
      </c>
      <c r="M42" s="107">
        <v>22.87</v>
      </c>
    </row>
    <row r="43" spans="1:13" ht="16.5" hidden="1" customHeight="1">
      <c r="A43" s="106" t="s">
        <v>182</v>
      </c>
      <c r="B43" s="107" t="s">
        <v>1694</v>
      </c>
      <c r="C43" s="108" t="s">
        <v>86</v>
      </c>
      <c r="D43" s="107" t="s">
        <v>1695</v>
      </c>
      <c r="E43" s="107" t="s">
        <v>1693</v>
      </c>
      <c r="F43" s="108" t="s">
        <v>127</v>
      </c>
      <c r="G43" s="107">
        <v>0.44</v>
      </c>
      <c r="H43" s="107">
        <v>140.16999999999999</v>
      </c>
      <c r="I43" s="120">
        <v>140.16999999999999</v>
      </c>
      <c r="J43" s="107">
        <v>163.33000000000001</v>
      </c>
      <c r="K43" s="107">
        <v>16.52</v>
      </c>
      <c r="L43" s="107">
        <v>61.67</v>
      </c>
      <c r="M43" s="107">
        <v>71.87</v>
      </c>
    </row>
    <row r="44" spans="1:13" ht="16.5" hidden="1" customHeight="1">
      <c r="A44" s="111" t="s">
        <v>185</v>
      </c>
      <c r="B44" s="140" t="s">
        <v>1696</v>
      </c>
      <c r="C44" s="141" t="s">
        <v>355</v>
      </c>
      <c r="D44" s="140" t="s">
        <v>1697</v>
      </c>
      <c r="E44" s="140" t="s">
        <v>1698</v>
      </c>
      <c r="F44" s="141" t="s">
        <v>103</v>
      </c>
      <c r="G44" s="140">
        <v>197.7</v>
      </c>
      <c r="H44" s="140">
        <v>4.17</v>
      </c>
      <c r="I44" s="144">
        <v>4.17</v>
      </c>
      <c r="J44" s="140">
        <v>4.8550000000000004</v>
      </c>
      <c r="K44" s="140">
        <v>16.52</v>
      </c>
      <c r="L44" s="140">
        <v>824.41</v>
      </c>
      <c r="M44" s="140">
        <v>959.83</v>
      </c>
    </row>
    <row r="45" spans="1:13" ht="16.5" hidden="1" customHeight="1">
      <c r="A45" s="111" t="s">
        <v>186</v>
      </c>
      <c r="B45" s="140" t="s">
        <v>1696</v>
      </c>
      <c r="C45" s="141" t="s">
        <v>355</v>
      </c>
      <c r="D45" s="140" t="s">
        <v>1697</v>
      </c>
      <c r="E45" s="140" t="s">
        <v>1698</v>
      </c>
      <c r="F45" s="141" t="s">
        <v>103</v>
      </c>
      <c r="G45" s="140">
        <v>388.48</v>
      </c>
      <c r="H45" s="140">
        <v>4</v>
      </c>
      <c r="I45" s="144">
        <v>4</v>
      </c>
      <c r="J45" s="140">
        <v>4.66</v>
      </c>
      <c r="K45" s="140">
        <v>16.52</v>
      </c>
      <c r="L45" s="140">
        <v>1553.92</v>
      </c>
      <c r="M45" s="140">
        <v>1810.32</v>
      </c>
    </row>
    <row r="46" spans="1:13" ht="16.5" hidden="1" customHeight="1">
      <c r="A46" s="106" t="s">
        <v>190</v>
      </c>
      <c r="B46" s="116" t="s">
        <v>1699</v>
      </c>
      <c r="C46" s="117" t="s">
        <v>355</v>
      </c>
      <c r="D46" s="116" t="s">
        <v>1700</v>
      </c>
      <c r="E46" s="116" t="s">
        <v>45</v>
      </c>
      <c r="F46" s="117" t="s">
        <v>127</v>
      </c>
      <c r="G46" s="116">
        <v>45.52</v>
      </c>
      <c r="H46" s="116">
        <v>14.56</v>
      </c>
      <c r="I46" s="123">
        <v>14.56</v>
      </c>
      <c r="J46" s="116">
        <v>16.96</v>
      </c>
      <c r="K46" s="116">
        <v>16.52</v>
      </c>
      <c r="L46" s="116">
        <v>662.77</v>
      </c>
      <c r="M46" s="116">
        <v>772.02</v>
      </c>
    </row>
    <row r="47" spans="1:13" ht="16.5" hidden="1" customHeight="1">
      <c r="A47" s="106" t="s">
        <v>193</v>
      </c>
      <c r="B47" s="116" t="s">
        <v>1701</v>
      </c>
      <c r="C47" s="117" t="s">
        <v>355</v>
      </c>
      <c r="D47" s="116" t="s">
        <v>1702</v>
      </c>
      <c r="E47" s="116" t="s">
        <v>45</v>
      </c>
      <c r="F47" s="117" t="s">
        <v>127</v>
      </c>
      <c r="G47" s="116">
        <v>170.7</v>
      </c>
      <c r="H47" s="116">
        <v>29.1</v>
      </c>
      <c r="I47" s="123">
        <v>29.1</v>
      </c>
      <c r="J47" s="116">
        <v>33.909999999999997</v>
      </c>
      <c r="K47" s="116">
        <v>16.52</v>
      </c>
      <c r="L47" s="116">
        <v>4967.37</v>
      </c>
      <c r="M47" s="116">
        <v>5788.44</v>
      </c>
    </row>
    <row r="48" spans="1:13" ht="16.5" hidden="1" customHeight="1">
      <c r="A48" s="106" t="s">
        <v>196</v>
      </c>
      <c r="B48" s="109" t="s">
        <v>1703</v>
      </c>
      <c r="C48" s="110" t="s">
        <v>86</v>
      </c>
      <c r="D48" s="109" t="s">
        <v>121</v>
      </c>
      <c r="E48" s="109" t="s">
        <v>1681</v>
      </c>
      <c r="F48" s="110" t="s">
        <v>103</v>
      </c>
      <c r="G48" s="109">
        <v>90.706599999999995</v>
      </c>
      <c r="H48" s="109">
        <v>3.55</v>
      </c>
      <c r="I48" s="121">
        <v>4.8</v>
      </c>
      <c r="J48" s="109">
        <v>5.593</v>
      </c>
      <c r="K48" s="109">
        <v>16.52</v>
      </c>
      <c r="L48" s="109">
        <v>435.39</v>
      </c>
      <c r="M48" s="109">
        <v>507.32</v>
      </c>
    </row>
    <row r="49" spans="1:13" ht="16.5" hidden="1" customHeight="1">
      <c r="A49" s="106" t="s">
        <v>200</v>
      </c>
      <c r="B49" s="109" t="s">
        <v>1704</v>
      </c>
      <c r="C49" s="110" t="s">
        <v>86</v>
      </c>
      <c r="D49" s="109" t="s">
        <v>1601</v>
      </c>
      <c r="E49" s="109" t="s">
        <v>1705</v>
      </c>
      <c r="F49" s="110" t="s">
        <v>103</v>
      </c>
      <c r="G49" s="109">
        <v>29.517199999999999</v>
      </c>
      <c r="H49" s="109">
        <v>3.71</v>
      </c>
      <c r="I49" s="121">
        <v>4.8</v>
      </c>
      <c r="J49" s="109">
        <v>5.593</v>
      </c>
      <c r="K49" s="109">
        <v>16.52</v>
      </c>
      <c r="L49" s="109">
        <v>141.68</v>
      </c>
      <c r="M49" s="109">
        <v>165.09</v>
      </c>
    </row>
    <row r="50" spans="1:13" ht="16.5" hidden="1" customHeight="1">
      <c r="A50" s="106" t="s">
        <v>201</v>
      </c>
      <c r="B50" s="107" t="s">
        <v>1706</v>
      </c>
      <c r="C50" s="108" t="s">
        <v>86</v>
      </c>
      <c r="D50" s="107" t="s">
        <v>1707</v>
      </c>
      <c r="E50" s="107" t="s">
        <v>1708</v>
      </c>
      <c r="F50" s="108" t="s">
        <v>103</v>
      </c>
      <c r="G50" s="107">
        <v>0.91820000000000002</v>
      </c>
      <c r="H50" s="107">
        <v>29.05</v>
      </c>
      <c r="I50" s="120">
        <v>29.05</v>
      </c>
      <c r="J50" s="107">
        <v>33.85</v>
      </c>
      <c r="K50" s="107">
        <v>16.52</v>
      </c>
      <c r="L50" s="107">
        <v>26.67</v>
      </c>
      <c r="M50" s="107">
        <v>31.08</v>
      </c>
    </row>
    <row r="51" spans="1:13" ht="16.5" hidden="1" customHeight="1">
      <c r="A51" s="106" t="s">
        <v>205</v>
      </c>
      <c r="B51" s="107" t="s">
        <v>1342</v>
      </c>
      <c r="C51" s="108" t="s">
        <v>86</v>
      </c>
      <c r="D51" s="107" t="s">
        <v>1343</v>
      </c>
      <c r="E51" s="107" t="s">
        <v>1344</v>
      </c>
      <c r="F51" s="108" t="s">
        <v>103</v>
      </c>
      <c r="G51" s="107">
        <v>87.020099999999999</v>
      </c>
      <c r="H51" s="107">
        <v>26.42</v>
      </c>
      <c r="I51" s="120">
        <v>26.42</v>
      </c>
      <c r="J51" s="107">
        <v>29.855</v>
      </c>
      <c r="K51" s="107">
        <v>13</v>
      </c>
      <c r="L51" s="107">
        <v>2299.0700000000002</v>
      </c>
      <c r="M51" s="107">
        <v>2597.9899999999998</v>
      </c>
    </row>
    <row r="52" spans="1:13" ht="16.5" hidden="1" customHeight="1">
      <c r="A52" s="106" t="s">
        <v>208</v>
      </c>
      <c r="B52" s="107" t="s">
        <v>1709</v>
      </c>
      <c r="C52" s="108" t="s">
        <v>86</v>
      </c>
      <c r="D52" s="107" t="s">
        <v>1710</v>
      </c>
      <c r="E52" s="107" t="s">
        <v>1711</v>
      </c>
      <c r="F52" s="108" t="s">
        <v>103</v>
      </c>
      <c r="G52" s="107">
        <v>4.5308000000000002</v>
      </c>
      <c r="H52" s="107">
        <v>25.7</v>
      </c>
      <c r="I52" s="120">
        <v>25.7</v>
      </c>
      <c r="J52" s="107">
        <v>29.95</v>
      </c>
      <c r="K52" s="107">
        <v>16.52</v>
      </c>
      <c r="L52" s="107">
        <v>116.44</v>
      </c>
      <c r="M52" s="107">
        <v>135.69999999999999</v>
      </c>
    </row>
    <row r="53" spans="1:13" ht="16.5" hidden="1" customHeight="1">
      <c r="A53" s="106" t="s">
        <v>211</v>
      </c>
      <c r="B53" s="107" t="s">
        <v>1712</v>
      </c>
      <c r="C53" s="108" t="s">
        <v>86</v>
      </c>
      <c r="D53" s="107" t="s">
        <v>1710</v>
      </c>
      <c r="E53" s="107" t="s">
        <v>1713</v>
      </c>
      <c r="F53" s="108" t="s">
        <v>103</v>
      </c>
      <c r="G53" s="107">
        <v>4.1349999999999998</v>
      </c>
      <c r="H53" s="107">
        <v>11.09</v>
      </c>
      <c r="I53" s="120">
        <v>11.09</v>
      </c>
      <c r="J53" s="107">
        <v>12.92</v>
      </c>
      <c r="K53" s="107">
        <v>16.52</v>
      </c>
      <c r="L53" s="107">
        <v>45.86</v>
      </c>
      <c r="M53" s="107">
        <v>53.42</v>
      </c>
    </row>
    <row r="54" spans="1:13" ht="16.5" hidden="1" customHeight="1">
      <c r="A54" s="111" t="s">
        <v>214</v>
      </c>
      <c r="B54" s="118" t="s">
        <v>1714</v>
      </c>
      <c r="C54" s="119" t="s">
        <v>86</v>
      </c>
      <c r="D54" s="118" t="s">
        <v>1715</v>
      </c>
      <c r="E54" s="118" t="s">
        <v>1716</v>
      </c>
      <c r="F54" s="119" t="s">
        <v>103</v>
      </c>
      <c r="G54" s="118">
        <v>43.581000000000003</v>
      </c>
      <c r="H54" s="118">
        <v>7.71</v>
      </c>
      <c r="I54" s="124">
        <v>7.71</v>
      </c>
      <c r="J54" s="118">
        <v>8.98</v>
      </c>
      <c r="K54" s="118">
        <v>16.52</v>
      </c>
      <c r="L54" s="118">
        <v>336.01</v>
      </c>
      <c r="M54" s="118">
        <v>391.36</v>
      </c>
    </row>
    <row r="55" spans="1:13" ht="16.5" hidden="1" customHeight="1">
      <c r="A55" s="111" t="s">
        <v>217</v>
      </c>
      <c r="B55" s="118" t="s">
        <v>1714</v>
      </c>
      <c r="C55" s="119" t="s">
        <v>86</v>
      </c>
      <c r="D55" s="118" t="s">
        <v>1715</v>
      </c>
      <c r="E55" s="118" t="s">
        <v>1716</v>
      </c>
      <c r="F55" s="119" t="s">
        <v>103</v>
      </c>
      <c r="G55" s="118">
        <v>32.549999999999997</v>
      </c>
      <c r="H55" s="118">
        <v>7.71</v>
      </c>
      <c r="I55" s="124">
        <v>7.71</v>
      </c>
      <c r="J55" s="118">
        <v>8.984</v>
      </c>
      <c r="K55" s="118">
        <v>16.52</v>
      </c>
      <c r="L55" s="118">
        <v>250.96</v>
      </c>
      <c r="M55" s="118">
        <v>292.43</v>
      </c>
    </row>
    <row r="56" spans="1:13" ht="16.5" hidden="1" customHeight="1">
      <c r="A56" s="106" t="s">
        <v>218</v>
      </c>
      <c r="B56" s="107" t="s">
        <v>1717</v>
      </c>
      <c r="C56" s="108" t="s">
        <v>86</v>
      </c>
      <c r="D56" s="107" t="s">
        <v>1710</v>
      </c>
      <c r="E56" s="107" t="s">
        <v>1681</v>
      </c>
      <c r="F56" s="108" t="s">
        <v>103</v>
      </c>
      <c r="G56" s="107">
        <v>15.29</v>
      </c>
      <c r="H56" s="107">
        <v>3.56</v>
      </c>
      <c r="I56" s="120">
        <v>3.56</v>
      </c>
      <c r="J56" s="107">
        <v>4.1500000000000004</v>
      </c>
      <c r="K56" s="107">
        <v>16.52</v>
      </c>
      <c r="L56" s="107">
        <v>54.43</v>
      </c>
      <c r="M56" s="107">
        <v>63.45</v>
      </c>
    </row>
    <row r="57" spans="1:13" ht="16.5" hidden="1" customHeight="1">
      <c r="A57" s="111" t="s">
        <v>221</v>
      </c>
      <c r="B57" s="118" t="s">
        <v>1718</v>
      </c>
      <c r="C57" s="119" t="s">
        <v>86</v>
      </c>
      <c r="D57" s="118" t="s">
        <v>1710</v>
      </c>
      <c r="E57" s="118" t="s">
        <v>1719</v>
      </c>
      <c r="F57" s="119" t="s">
        <v>103</v>
      </c>
      <c r="G57" s="118">
        <v>1.2636000000000001</v>
      </c>
      <c r="H57" s="118">
        <v>3.7</v>
      </c>
      <c r="I57" s="124">
        <v>3.7</v>
      </c>
      <c r="J57" s="118">
        <v>4.3099999999999996</v>
      </c>
      <c r="K57" s="118">
        <v>16.52</v>
      </c>
      <c r="L57" s="118">
        <v>4.68</v>
      </c>
      <c r="M57" s="118">
        <v>5.45</v>
      </c>
    </row>
    <row r="58" spans="1:13" ht="16.5" hidden="1" customHeight="1">
      <c r="A58" s="111" t="s">
        <v>224</v>
      </c>
      <c r="B58" s="118" t="s">
        <v>1718</v>
      </c>
      <c r="C58" s="119" t="s">
        <v>86</v>
      </c>
      <c r="D58" s="118" t="s">
        <v>1710</v>
      </c>
      <c r="E58" s="118" t="s">
        <v>1719</v>
      </c>
      <c r="F58" s="119" t="s">
        <v>103</v>
      </c>
      <c r="G58" s="118">
        <v>0.62860000000000005</v>
      </c>
      <c r="H58" s="118">
        <v>3.7</v>
      </c>
      <c r="I58" s="124">
        <v>3.7</v>
      </c>
      <c r="J58" s="118">
        <v>4.3109999999999999</v>
      </c>
      <c r="K58" s="118">
        <v>16.52</v>
      </c>
      <c r="L58" s="118">
        <v>2.33</v>
      </c>
      <c r="M58" s="118">
        <v>2.71</v>
      </c>
    </row>
    <row r="59" spans="1:13" ht="16.5" hidden="1" customHeight="1">
      <c r="A59" s="111" t="s">
        <v>227</v>
      </c>
      <c r="B59" s="118" t="s">
        <v>1720</v>
      </c>
      <c r="C59" s="119" t="s">
        <v>86</v>
      </c>
      <c r="D59" s="118" t="s">
        <v>1721</v>
      </c>
      <c r="E59" s="118" t="s">
        <v>1722</v>
      </c>
      <c r="F59" s="119" t="s">
        <v>103</v>
      </c>
      <c r="G59" s="118">
        <v>13.45</v>
      </c>
      <c r="H59" s="118">
        <v>9.9600000000000009</v>
      </c>
      <c r="I59" s="124">
        <v>9.9600000000000009</v>
      </c>
      <c r="J59" s="118">
        <v>11.6</v>
      </c>
      <c r="K59" s="118">
        <v>16.52</v>
      </c>
      <c r="L59" s="118">
        <v>133.96</v>
      </c>
      <c r="M59" s="118">
        <v>156.02000000000001</v>
      </c>
    </row>
    <row r="60" spans="1:13" ht="16.5" hidden="1" customHeight="1">
      <c r="A60" s="111" t="s">
        <v>232</v>
      </c>
      <c r="B60" s="118" t="s">
        <v>1720</v>
      </c>
      <c r="C60" s="119" t="s">
        <v>86</v>
      </c>
      <c r="D60" s="118" t="s">
        <v>1721</v>
      </c>
      <c r="E60" s="118" t="s">
        <v>1722</v>
      </c>
      <c r="F60" s="119" t="s">
        <v>103</v>
      </c>
      <c r="G60" s="118">
        <v>55.24</v>
      </c>
      <c r="H60" s="118">
        <v>9.9600000000000009</v>
      </c>
      <c r="I60" s="124">
        <v>9.9600000000000009</v>
      </c>
      <c r="J60" s="118">
        <v>11.61</v>
      </c>
      <c r="K60" s="118">
        <v>16.52</v>
      </c>
      <c r="L60" s="118">
        <v>550.19000000000005</v>
      </c>
      <c r="M60" s="118">
        <v>641.34</v>
      </c>
    </row>
    <row r="61" spans="1:13" ht="16.5" hidden="1" customHeight="1">
      <c r="A61" s="106" t="s">
        <v>236</v>
      </c>
      <c r="B61" s="107" t="s">
        <v>1723</v>
      </c>
      <c r="C61" s="108" t="s">
        <v>86</v>
      </c>
      <c r="D61" s="107" t="s">
        <v>1721</v>
      </c>
      <c r="E61" s="107" t="s">
        <v>81</v>
      </c>
      <c r="F61" s="108" t="s">
        <v>103</v>
      </c>
      <c r="G61" s="107">
        <v>0.6</v>
      </c>
      <c r="H61" s="107">
        <v>9.9600000000000009</v>
      </c>
      <c r="I61" s="120">
        <v>9.9600000000000009</v>
      </c>
      <c r="J61" s="107">
        <v>11.61</v>
      </c>
      <c r="K61" s="107">
        <v>16.52</v>
      </c>
      <c r="L61" s="107">
        <v>5.98</v>
      </c>
      <c r="M61" s="107">
        <v>6.97</v>
      </c>
    </row>
    <row r="62" spans="1:13" ht="16.5" hidden="1" customHeight="1">
      <c r="A62" s="106" t="s">
        <v>239</v>
      </c>
      <c r="B62" s="107" t="s">
        <v>1724</v>
      </c>
      <c r="C62" s="108" t="s">
        <v>86</v>
      </c>
      <c r="D62" s="107" t="s">
        <v>1721</v>
      </c>
      <c r="E62" s="107" t="s">
        <v>1725</v>
      </c>
      <c r="F62" s="108" t="s">
        <v>103</v>
      </c>
      <c r="G62" s="107">
        <v>4.34</v>
      </c>
      <c r="H62" s="107">
        <v>7.41</v>
      </c>
      <c r="I62" s="120">
        <v>7.41</v>
      </c>
      <c r="J62" s="107">
        <v>8.6300000000000008</v>
      </c>
      <c r="K62" s="107">
        <v>16.52</v>
      </c>
      <c r="L62" s="107">
        <v>32.159999999999997</v>
      </c>
      <c r="M62" s="107">
        <v>37.450000000000003</v>
      </c>
    </row>
    <row r="63" spans="1:13" ht="16.5" hidden="1" customHeight="1">
      <c r="A63" s="106" t="s">
        <v>240</v>
      </c>
      <c r="B63" s="107" t="s">
        <v>1726</v>
      </c>
      <c r="C63" s="108" t="s">
        <v>86</v>
      </c>
      <c r="D63" s="107" t="s">
        <v>1727</v>
      </c>
      <c r="E63" s="107" t="s">
        <v>1728</v>
      </c>
      <c r="F63" s="108" t="s">
        <v>142</v>
      </c>
      <c r="G63" s="107">
        <v>26</v>
      </c>
      <c r="H63" s="107">
        <v>0.3</v>
      </c>
      <c r="I63" s="120">
        <v>0.3</v>
      </c>
      <c r="J63" s="107">
        <v>0.35</v>
      </c>
      <c r="K63" s="107">
        <v>16.52</v>
      </c>
      <c r="L63" s="107">
        <v>7.8</v>
      </c>
      <c r="M63" s="107">
        <v>9.1</v>
      </c>
    </row>
    <row r="64" spans="1:13" ht="16.5" hidden="1" customHeight="1">
      <c r="A64" s="106" t="s">
        <v>241</v>
      </c>
      <c r="B64" s="107" t="s">
        <v>1729</v>
      </c>
      <c r="C64" s="108" t="s">
        <v>86</v>
      </c>
      <c r="D64" s="107" t="s">
        <v>1730</v>
      </c>
      <c r="E64" s="107" t="s">
        <v>81</v>
      </c>
      <c r="F64" s="108" t="s">
        <v>103</v>
      </c>
      <c r="G64" s="107">
        <v>4.6719999999999997</v>
      </c>
      <c r="H64" s="107">
        <v>3.81</v>
      </c>
      <c r="I64" s="120">
        <v>3.81</v>
      </c>
      <c r="J64" s="107">
        <v>4.4400000000000004</v>
      </c>
      <c r="K64" s="107">
        <v>16.52</v>
      </c>
      <c r="L64" s="107">
        <v>17.8</v>
      </c>
      <c r="M64" s="107">
        <v>20.74</v>
      </c>
    </row>
    <row r="65" spans="1:13" ht="16.5" hidden="1" customHeight="1">
      <c r="A65" s="106" t="s">
        <v>244</v>
      </c>
      <c r="B65" s="107" t="s">
        <v>1731</v>
      </c>
      <c r="C65" s="108" t="s">
        <v>86</v>
      </c>
      <c r="D65" s="107" t="s">
        <v>1732</v>
      </c>
      <c r="E65" s="107" t="s">
        <v>45</v>
      </c>
      <c r="F65" s="108" t="s">
        <v>127</v>
      </c>
      <c r="G65" s="107">
        <v>1.68</v>
      </c>
      <c r="H65" s="107">
        <v>1.29</v>
      </c>
      <c r="I65" s="120">
        <v>1.29</v>
      </c>
      <c r="J65" s="107">
        <v>1.5</v>
      </c>
      <c r="K65" s="107">
        <v>16.52</v>
      </c>
      <c r="L65" s="107">
        <v>2.17</v>
      </c>
      <c r="M65" s="107">
        <v>2.52</v>
      </c>
    </row>
    <row r="66" spans="1:13" ht="16.5" hidden="1" customHeight="1">
      <c r="A66" s="106" t="s">
        <v>245</v>
      </c>
      <c r="B66" s="107" t="s">
        <v>1733</v>
      </c>
      <c r="C66" s="108" t="s">
        <v>86</v>
      </c>
      <c r="D66" s="107" t="s">
        <v>1734</v>
      </c>
      <c r="E66" s="107" t="s">
        <v>1735</v>
      </c>
      <c r="F66" s="108" t="s">
        <v>127</v>
      </c>
      <c r="G66" s="107">
        <v>4.3727999999999998</v>
      </c>
      <c r="H66" s="107">
        <v>1.74</v>
      </c>
      <c r="I66" s="120">
        <v>1.74</v>
      </c>
      <c r="J66" s="107">
        <v>2.0299999999999998</v>
      </c>
      <c r="K66" s="107">
        <v>16.52</v>
      </c>
      <c r="L66" s="107">
        <v>7.61</v>
      </c>
      <c r="M66" s="107">
        <v>8.8800000000000008</v>
      </c>
    </row>
    <row r="67" spans="1:13" ht="16.5" hidden="1" customHeight="1">
      <c r="A67" s="106" t="s">
        <v>248</v>
      </c>
      <c r="B67" s="107" t="s">
        <v>1345</v>
      </c>
      <c r="C67" s="108" t="s">
        <v>86</v>
      </c>
      <c r="D67" s="107" t="s">
        <v>1346</v>
      </c>
      <c r="E67" s="107" t="s">
        <v>98</v>
      </c>
      <c r="F67" s="108" t="s">
        <v>103</v>
      </c>
      <c r="G67" s="107">
        <v>162.97999999999999</v>
      </c>
      <c r="H67" s="107">
        <v>10.3</v>
      </c>
      <c r="I67" s="120">
        <v>10.3</v>
      </c>
      <c r="J67" s="107">
        <v>12</v>
      </c>
      <c r="K67" s="107">
        <v>16.52</v>
      </c>
      <c r="L67" s="107">
        <v>1678.69</v>
      </c>
      <c r="M67" s="107">
        <v>1955.76</v>
      </c>
    </row>
    <row r="68" spans="1:13" ht="16.5" hidden="1" customHeight="1">
      <c r="A68" s="111" t="s">
        <v>251</v>
      </c>
      <c r="B68" s="118" t="s">
        <v>1736</v>
      </c>
      <c r="C68" s="119" t="s">
        <v>86</v>
      </c>
      <c r="D68" s="118" t="s">
        <v>1737</v>
      </c>
      <c r="E68" s="118" t="s">
        <v>1738</v>
      </c>
      <c r="F68" s="119" t="s">
        <v>344</v>
      </c>
      <c r="G68" s="118">
        <v>831.25800000000004</v>
      </c>
      <c r="H68" s="118">
        <v>0.13</v>
      </c>
      <c r="I68" s="124">
        <v>0.13</v>
      </c>
      <c r="J68" s="118">
        <v>0.15</v>
      </c>
      <c r="K68" s="118">
        <v>16.52</v>
      </c>
      <c r="L68" s="118">
        <v>108.06</v>
      </c>
      <c r="M68" s="118">
        <v>124.69</v>
      </c>
    </row>
    <row r="69" spans="1:13" ht="16.5" hidden="1" customHeight="1">
      <c r="A69" s="111" t="s">
        <v>254</v>
      </c>
      <c r="B69" s="118" t="s">
        <v>1736</v>
      </c>
      <c r="C69" s="119" t="s">
        <v>86</v>
      </c>
      <c r="D69" s="118" t="s">
        <v>1737</v>
      </c>
      <c r="E69" s="118" t="s">
        <v>1738</v>
      </c>
      <c r="F69" s="119" t="s">
        <v>344</v>
      </c>
      <c r="G69" s="118">
        <v>248.446</v>
      </c>
      <c r="H69" s="118">
        <v>0.13</v>
      </c>
      <c r="I69" s="124">
        <v>0.13</v>
      </c>
      <c r="J69" s="118">
        <v>0.151</v>
      </c>
      <c r="K69" s="118">
        <v>16.52</v>
      </c>
      <c r="L69" s="118">
        <v>32.299999999999997</v>
      </c>
      <c r="M69" s="118">
        <v>37.520000000000003</v>
      </c>
    </row>
    <row r="70" spans="1:13" ht="16.5" hidden="1" customHeight="1">
      <c r="A70" s="106" t="s">
        <v>257</v>
      </c>
      <c r="B70" s="107" t="s">
        <v>1739</v>
      </c>
      <c r="C70" s="108" t="s">
        <v>86</v>
      </c>
      <c r="D70" s="107" t="s">
        <v>1737</v>
      </c>
      <c r="E70" s="107" t="s">
        <v>1740</v>
      </c>
      <c r="F70" s="108" t="s">
        <v>344</v>
      </c>
      <c r="G70" s="107">
        <v>939.41</v>
      </c>
      <c r="H70" s="107">
        <v>2.1</v>
      </c>
      <c r="I70" s="120">
        <v>2.1</v>
      </c>
      <c r="J70" s="107">
        <v>2.4500000000000002</v>
      </c>
      <c r="K70" s="107">
        <v>16.52</v>
      </c>
      <c r="L70" s="107">
        <v>1972.76</v>
      </c>
      <c r="M70" s="107">
        <v>2301.5500000000002</v>
      </c>
    </row>
    <row r="71" spans="1:13" ht="16.5" hidden="1" customHeight="1">
      <c r="A71" s="106" t="s">
        <v>260</v>
      </c>
      <c r="B71" s="107" t="s">
        <v>1741</v>
      </c>
      <c r="C71" s="108" t="s">
        <v>86</v>
      </c>
      <c r="D71" s="107" t="s">
        <v>1742</v>
      </c>
      <c r="E71" s="107" t="s">
        <v>98</v>
      </c>
      <c r="F71" s="108" t="s">
        <v>1093</v>
      </c>
      <c r="G71" s="107">
        <v>160</v>
      </c>
      <c r="H71" s="107">
        <v>0.06</v>
      </c>
      <c r="I71" s="120">
        <v>0.06</v>
      </c>
      <c r="J71" s="107">
        <v>7.0000000000000007E-2</v>
      </c>
      <c r="K71" s="107">
        <v>16.52</v>
      </c>
      <c r="L71" s="107">
        <v>9.6</v>
      </c>
      <c r="M71" s="107">
        <v>11.2</v>
      </c>
    </row>
    <row r="72" spans="1:13" ht="16.5" hidden="1" customHeight="1">
      <c r="A72" s="106" t="s">
        <v>263</v>
      </c>
      <c r="B72" s="107" t="s">
        <v>1743</v>
      </c>
      <c r="C72" s="108" t="s">
        <v>86</v>
      </c>
      <c r="D72" s="107" t="s">
        <v>1744</v>
      </c>
      <c r="E72" s="107" t="s">
        <v>45</v>
      </c>
      <c r="F72" s="108" t="s">
        <v>344</v>
      </c>
      <c r="G72" s="107">
        <v>96.502499999999998</v>
      </c>
      <c r="H72" s="107">
        <v>0.72</v>
      </c>
      <c r="I72" s="120">
        <v>0.72</v>
      </c>
      <c r="J72" s="107">
        <v>0.84</v>
      </c>
      <c r="K72" s="107">
        <v>16.52</v>
      </c>
      <c r="L72" s="107">
        <v>69.48</v>
      </c>
      <c r="M72" s="107">
        <v>81.06</v>
      </c>
    </row>
    <row r="73" spans="1:13" ht="16.5" hidden="1" customHeight="1">
      <c r="A73" s="106" t="s">
        <v>266</v>
      </c>
      <c r="B73" s="107" t="s">
        <v>1745</v>
      </c>
      <c r="C73" s="108" t="s">
        <v>86</v>
      </c>
      <c r="D73" s="107" t="s">
        <v>1746</v>
      </c>
      <c r="E73" s="107" t="s">
        <v>1681</v>
      </c>
      <c r="F73" s="108" t="s">
        <v>103</v>
      </c>
      <c r="G73" s="107">
        <v>0.31219999999999998</v>
      </c>
      <c r="H73" s="107">
        <v>43.69</v>
      </c>
      <c r="I73" s="120">
        <v>43.69</v>
      </c>
      <c r="J73" s="107">
        <v>50.91</v>
      </c>
      <c r="K73" s="107">
        <v>16.52</v>
      </c>
      <c r="L73" s="107">
        <v>13.64</v>
      </c>
      <c r="M73" s="107">
        <v>15.89</v>
      </c>
    </row>
    <row r="74" spans="1:13" ht="16.5" hidden="1" customHeight="1">
      <c r="A74" s="106" t="s">
        <v>270</v>
      </c>
      <c r="B74" s="107" t="s">
        <v>1747</v>
      </c>
      <c r="C74" s="108" t="s">
        <v>86</v>
      </c>
      <c r="D74" s="107" t="s">
        <v>1746</v>
      </c>
      <c r="E74" s="107" t="s">
        <v>1681</v>
      </c>
      <c r="F74" s="108" t="s">
        <v>344</v>
      </c>
      <c r="G74" s="107">
        <v>88.153599999999997</v>
      </c>
      <c r="H74" s="107">
        <v>0.42</v>
      </c>
      <c r="I74" s="120">
        <v>0.42</v>
      </c>
      <c r="J74" s="107">
        <v>0.49</v>
      </c>
      <c r="K74" s="107">
        <v>16.52</v>
      </c>
      <c r="L74" s="107">
        <v>37.020000000000003</v>
      </c>
      <c r="M74" s="107">
        <v>43.2</v>
      </c>
    </row>
    <row r="75" spans="1:13" ht="16.5" hidden="1" customHeight="1">
      <c r="A75" s="111" t="s">
        <v>271</v>
      </c>
      <c r="B75" s="118" t="s">
        <v>1748</v>
      </c>
      <c r="C75" s="119" t="s">
        <v>86</v>
      </c>
      <c r="D75" s="118" t="s">
        <v>1737</v>
      </c>
      <c r="E75" s="118" t="s">
        <v>1738</v>
      </c>
      <c r="F75" s="119" t="s">
        <v>344</v>
      </c>
      <c r="G75" s="118">
        <v>36.799999999999997</v>
      </c>
      <c r="H75" s="118">
        <v>7.0000000000000007E-2</v>
      </c>
      <c r="I75" s="124">
        <v>7.0000000000000007E-2</v>
      </c>
      <c r="J75" s="118">
        <v>0.08</v>
      </c>
      <c r="K75" s="118">
        <v>16.52</v>
      </c>
      <c r="L75" s="118">
        <v>2.58</v>
      </c>
      <c r="M75" s="118">
        <v>2.94</v>
      </c>
    </row>
    <row r="76" spans="1:13" ht="16.5" hidden="1" customHeight="1">
      <c r="A76" s="111" t="s">
        <v>274</v>
      </c>
      <c r="B76" s="118" t="s">
        <v>1748</v>
      </c>
      <c r="C76" s="119" t="s">
        <v>86</v>
      </c>
      <c r="D76" s="118" t="s">
        <v>1737</v>
      </c>
      <c r="E76" s="118" t="s">
        <v>1738</v>
      </c>
      <c r="F76" s="119" t="s">
        <v>344</v>
      </c>
      <c r="G76" s="118">
        <v>62.4604</v>
      </c>
      <c r="H76" s="118">
        <v>7.0000000000000007E-2</v>
      </c>
      <c r="I76" s="124">
        <v>7.0000000000000007E-2</v>
      </c>
      <c r="J76" s="118">
        <v>8.2000000000000003E-2</v>
      </c>
      <c r="K76" s="118">
        <v>16.52</v>
      </c>
      <c r="L76" s="118">
        <v>4.37</v>
      </c>
      <c r="M76" s="118">
        <v>5.12</v>
      </c>
    </row>
    <row r="77" spans="1:13" ht="16.5" hidden="1" customHeight="1">
      <c r="A77" s="111" t="s">
        <v>275</v>
      </c>
      <c r="B77" s="118" t="s">
        <v>1347</v>
      </c>
      <c r="C77" s="119" t="s">
        <v>86</v>
      </c>
      <c r="D77" s="118" t="s">
        <v>1348</v>
      </c>
      <c r="E77" s="118" t="s">
        <v>45</v>
      </c>
      <c r="F77" s="119" t="s">
        <v>103</v>
      </c>
      <c r="G77" s="118">
        <v>276.72370000000001</v>
      </c>
      <c r="H77" s="118">
        <v>11.47</v>
      </c>
      <c r="I77" s="124">
        <v>11.47</v>
      </c>
      <c r="J77" s="118">
        <v>13.36</v>
      </c>
      <c r="K77" s="118">
        <v>16.52</v>
      </c>
      <c r="L77" s="118">
        <v>3174.02</v>
      </c>
      <c r="M77" s="118">
        <v>3697.03</v>
      </c>
    </row>
    <row r="78" spans="1:13" ht="16.5" hidden="1" customHeight="1">
      <c r="A78" s="111" t="s">
        <v>278</v>
      </c>
      <c r="B78" s="118" t="s">
        <v>1347</v>
      </c>
      <c r="C78" s="119" t="s">
        <v>86</v>
      </c>
      <c r="D78" s="118" t="s">
        <v>1348</v>
      </c>
      <c r="E78" s="118" t="s">
        <v>45</v>
      </c>
      <c r="F78" s="119" t="s">
        <v>103</v>
      </c>
      <c r="G78" s="118">
        <v>17.381499999999999</v>
      </c>
      <c r="H78" s="118">
        <v>11.47</v>
      </c>
      <c r="I78" s="124">
        <v>11.47</v>
      </c>
      <c r="J78" s="118">
        <v>13.365</v>
      </c>
      <c r="K78" s="118">
        <v>16.52</v>
      </c>
      <c r="L78" s="118">
        <v>199.37</v>
      </c>
      <c r="M78" s="118">
        <v>232.3</v>
      </c>
    </row>
    <row r="79" spans="1:13" ht="16.5" hidden="1" customHeight="1">
      <c r="A79" s="106" t="s">
        <v>279</v>
      </c>
      <c r="B79" s="107" t="s">
        <v>1749</v>
      </c>
      <c r="C79" s="108" t="s">
        <v>86</v>
      </c>
      <c r="D79" s="107" t="s">
        <v>1348</v>
      </c>
      <c r="E79" s="107" t="s">
        <v>45</v>
      </c>
      <c r="F79" s="108" t="s">
        <v>103</v>
      </c>
      <c r="G79" s="107">
        <v>24.239599999999999</v>
      </c>
      <c r="H79" s="107">
        <v>9.4600000000000009</v>
      </c>
      <c r="I79" s="120">
        <v>9.4600000000000009</v>
      </c>
      <c r="J79" s="107">
        <v>11.02</v>
      </c>
      <c r="K79" s="107">
        <v>16.52</v>
      </c>
      <c r="L79" s="107">
        <v>229.31</v>
      </c>
      <c r="M79" s="107">
        <v>267.12</v>
      </c>
    </row>
    <row r="80" spans="1:13" ht="16.5" hidden="1" customHeight="1">
      <c r="A80" s="106" t="s">
        <v>282</v>
      </c>
      <c r="B80" s="107" t="s">
        <v>1349</v>
      </c>
      <c r="C80" s="108" t="s">
        <v>86</v>
      </c>
      <c r="D80" s="107" t="s">
        <v>1350</v>
      </c>
      <c r="E80" s="107" t="s">
        <v>45</v>
      </c>
      <c r="F80" s="108" t="s">
        <v>103</v>
      </c>
      <c r="G80" s="107">
        <v>345.99799999999999</v>
      </c>
      <c r="H80" s="107">
        <v>2.75</v>
      </c>
      <c r="I80" s="120">
        <v>2.75</v>
      </c>
      <c r="J80" s="107">
        <v>3.2</v>
      </c>
      <c r="K80" s="107">
        <v>16.52</v>
      </c>
      <c r="L80" s="107">
        <v>951.49</v>
      </c>
      <c r="M80" s="107">
        <v>1107.19</v>
      </c>
    </row>
    <row r="81" spans="1:13" ht="16.5" hidden="1" customHeight="1">
      <c r="A81" s="111" t="s">
        <v>285</v>
      </c>
      <c r="B81" s="118" t="s">
        <v>1750</v>
      </c>
      <c r="C81" s="119" t="s">
        <v>86</v>
      </c>
      <c r="D81" s="118" t="s">
        <v>1350</v>
      </c>
      <c r="E81" s="118" t="s">
        <v>1751</v>
      </c>
      <c r="F81" s="119" t="s">
        <v>344</v>
      </c>
      <c r="G81" s="118">
        <v>18.22</v>
      </c>
      <c r="H81" s="118">
        <v>4.9400000000000004</v>
      </c>
      <c r="I81" s="124">
        <v>4.9400000000000004</v>
      </c>
      <c r="J81" s="118">
        <v>5.76</v>
      </c>
      <c r="K81" s="118">
        <v>16.52</v>
      </c>
      <c r="L81" s="118">
        <v>90.01</v>
      </c>
      <c r="M81" s="118">
        <v>104.95</v>
      </c>
    </row>
    <row r="82" spans="1:13" ht="16.5" hidden="1" customHeight="1">
      <c r="A82" s="111" t="s">
        <v>286</v>
      </c>
      <c r="B82" s="118" t="s">
        <v>1750</v>
      </c>
      <c r="C82" s="119" t="s">
        <v>86</v>
      </c>
      <c r="D82" s="118" t="s">
        <v>1350</v>
      </c>
      <c r="E82" s="118" t="s">
        <v>1751</v>
      </c>
      <c r="F82" s="119" t="s">
        <v>344</v>
      </c>
      <c r="G82" s="118">
        <v>4.8</v>
      </c>
      <c r="H82" s="118">
        <v>4.9400000000000004</v>
      </c>
      <c r="I82" s="124">
        <v>4.9400000000000004</v>
      </c>
      <c r="J82" s="118">
        <v>5.7560000000000002</v>
      </c>
      <c r="K82" s="118">
        <v>16.52</v>
      </c>
      <c r="L82" s="118">
        <v>23.71</v>
      </c>
      <c r="M82" s="118">
        <v>27.63</v>
      </c>
    </row>
    <row r="83" spans="1:13" ht="16.5" hidden="1" customHeight="1">
      <c r="A83" s="106" t="s">
        <v>289</v>
      </c>
      <c r="B83" s="107" t="s">
        <v>1752</v>
      </c>
      <c r="C83" s="108" t="s">
        <v>86</v>
      </c>
      <c r="D83" s="107" t="s">
        <v>1753</v>
      </c>
      <c r="E83" s="107" t="s">
        <v>1754</v>
      </c>
      <c r="F83" s="108" t="s">
        <v>344</v>
      </c>
      <c r="G83" s="107">
        <v>1</v>
      </c>
      <c r="H83" s="107">
        <v>4.9400000000000004</v>
      </c>
      <c r="I83" s="120">
        <v>4.9400000000000004</v>
      </c>
      <c r="J83" s="107">
        <v>5.76</v>
      </c>
      <c r="K83" s="107">
        <v>16.52</v>
      </c>
      <c r="L83" s="107">
        <v>4.9400000000000004</v>
      </c>
      <c r="M83" s="107">
        <v>5.76</v>
      </c>
    </row>
    <row r="84" spans="1:13" ht="16.5" hidden="1" customHeight="1">
      <c r="A84" s="111" t="s">
        <v>292</v>
      </c>
      <c r="B84" s="118" t="s">
        <v>1755</v>
      </c>
      <c r="C84" s="119" t="s">
        <v>86</v>
      </c>
      <c r="D84" s="118" t="s">
        <v>1756</v>
      </c>
      <c r="E84" s="118" t="s">
        <v>1757</v>
      </c>
      <c r="F84" s="119" t="s">
        <v>103</v>
      </c>
      <c r="G84" s="118">
        <v>1.694</v>
      </c>
      <c r="H84" s="118">
        <v>7.18</v>
      </c>
      <c r="I84" s="124">
        <v>7.18</v>
      </c>
      <c r="J84" s="118">
        <v>8.3699999999999992</v>
      </c>
      <c r="K84" s="118">
        <v>16.52</v>
      </c>
      <c r="L84" s="118">
        <v>12.16</v>
      </c>
      <c r="M84" s="118">
        <v>14.18</v>
      </c>
    </row>
    <row r="85" spans="1:13" ht="16.5" hidden="1" customHeight="1">
      <c r="A85" s="111" t="s">
        <v>293</v>
      </c>
      <c r="B85" s="118" t="s">
        <v>1755</v>
      </c>
      <c r="C85" s="119" t="s">
        <v>86</v>
      </c>
      <c r="D85" s="118" t="s">
        <v>1756</v>
      </c>
      <c r="E85" s="118" t="s">
        <v>1757</v>
      </c>
      <c r="F85" s="119" t="s">
        <v>103</v>
      </c>
      <c r="G85" s="118">
        <v>9.6000000000000002E-2</v>
      </c>
      <c r="H85" s="118">
        <v>7.18</v>
      </c>
      <c r="I85" s="124">
        <v>7.18</v>
      </c>
      <c r="J85" s="118">
        <v>8.3659999999999997</v>
      </c>
      <c r="K85" s="118">
        <v>16.52</v>
      </c>
      <c r="L85" s="118">
        <v>0.69</v>
      </c>
      <c r="M85" s="118">
        <v>0.8</v>
      </c>
    </row>
    <row r="86" spans="1:13" ht="16.5" hidden="1" customHeight="1">
      <c r="A86" s="111" t="s">
        <v>296</v>
      </c>
      <c r="B86" s="118" t="s">
        <v>1758</v>
      </c>
      <c r="C86" s="119" t="s">
        <v>86</v>
      </c>
      <c r="D86" s="118" t="s">
        <v>1759</v>
      </c>
      <c r="E86" s="118" t="s">
        <v>45</v>
      </c>
      <c r="F86" s="119" t="s">
        <v>103</v>
      </c>
      <c r="G86" s="118">
        <v>628.96600000000001</v>
      </c>
      <c r="H86" s="118">
        <v>8.6</v>
      </c>
      <c r="I86" s="124">
        <v>8.6</v>
      </c>
      <c r="J86" s="118">
        <v>10.02</v>
      </c>
      <c r="K86" s="118">
        <v>16.52</v>
      </c>
      <c r="L86" s="118">
        <v>5409.11</v>
      </c>
      <c r="M86" s="118">
        <v>6302.24</v>
      </c>
    </row>
    <row r="87" spans="1:13" ht="16.5" hidden="1" customHeight="1">
      <c r="A87" s="111" t="s">
        <v>300</v>
      </c>
      <c r="B87" s="118" t="s">
        <v>1758</v>
      </c>
      <c r="C87" s="119" t="s">
        <v>86</v>
      </c>
      <c r="D87" s="118" t="s">
        <v>1759</v>
      </c>
      <c r="E87" s="118" t="s">
        <v>45</v>
      </c>
      <c r="F87" s="119" t="s">
        <v>103</v>
      </c>
      <c r="G87" s="118">
        <v>36.463999999999999</v>
      </c>
      <c r="H87" s="118">
        <v>8.6</v>
      </c>
      <c r="I87" s="124">
        <v>8.6</v>
      </c>
      <c r="J87" s="118">
        <v>10.021000000000001</v>
      </c>
      <c r="K87" s="118">
        <v>16.52</v>
      </c>
      <c r="L87" s="118">
        <v>313.58999999999997</v>
      </c>
      <c r="M87" s="118">
        <v>365.41</v>
      </c>
    </row>
    <row r="88" spans="1:13" ht="16.5" hidden="1" customHeight="1">
      <c r="A88" s="106" t="s">
        <v>303</v>
      </c>
      <c r="B88" s="107" t="s">
        <v>1760</v>
      </c>
      <c r="C88" s="108" t="s">
        <v>86</v>
      </c>
      <c r="D88" s="107" t="s">
        <v>1759</v>
      </c>
      <c r="E88" s="107" t="s">
        <v>45</v>
      </c>
      <c r="F88" s="108" t="s">
        <v>103</v>
      </c>
      <c r="G88" s="107">
        <v>51.603999999999999</v>
      </c>
      <c r="H88" s="107">
        <v>6.55</v>
      </c>
      <c r="I88" s="120">
        <v>6.55</v>
      </c>
      <c r="J88" s="107">
        <v>7.63</v>
      </c>
      <c r="K88" s="107">
        <v>16.52</v>
      </c>
      <c r="L88" s="107">
        <v>338.01</v>
      </c>
      <c r="M88" s="107">
        <v>393.74</v>
      </c>
    </row>
    <row r="89" spans="1:13" ht="16.5" hidden="1" customHeight="1">
      <c r="A89" s="106" t="s">
        <v>304</v>
      </c>
      <c r="B89" s="107" t="s">
        <v>1761</v>
      </c>
      <c r="C89" s="108" t="s">
        <v>86</v>
      </c>
      <c r="D89" s="107" t="s">
        <v>1762</v>
      </c>
      <c r="E89" s="107" t="s">
        <v>45</v>
      </c>
      <c r="F89" s="108" t="s">
        <v>142</v>
      </c>
      <c r="G89" s="107">
        <v>5</v>
      </c>
      <c r="H89" s="107">
        <v>1.28</v>
      </c>
      <c r="I89" s="120">
        <v>1.28</v>
      </c>
      <c r="J89" s="107">
        <v>1.49</v>
      </c>
      <c r="K89" s="107">
        <v>16.52</v>
      </c>
      <c r="L89" s="107">
        <v>6.4</v>
      </c>
      <c r="M89" s="107">
        <v>7.45</v>
      </c>
    </row>
    <row r="90" spans="1:13" ht="16.5" hidden="1" customHeight="1">
      <c r="A90" s="106" t="s">
        <v>307</v>
      </c>
      <c r="B90" s="107" t="s">
        <v>1763</v>
      </c>
      <c r="C90" s="108" t="s">
        <v>86</v>
      </c>
      <c r="D90" s="107" t="s">
        <v>1764</v>
      </c>
      <c r="E90" s="107" t="s">
        <v>45</v>
      </c>
      <c r="F90" s="108" t="s">
        <v>160</v>
      </c>
      <c r="G90" s="107">
        <v>15</v>
      </c>
      <c r="H90" s="107">
        <v>0.35</v>
      </c>
      <c r="I90" s="120">
        <v>0.35</v>
      </c>
      <c r="J90" s="107">
        <v>0.41</v>
      </c>
      <c r="K90" s="107">
        <v>16.52</v>
      </c>
      <c r="L90" s="107">
        <v>5.25</v>
      </c>
      <c r="M90" s="107">
        <v>6.15</v>
      </c>
    </row>
    <row r="91" spans="1:13" ht="16.5" hidden="1" customHeight="1">
      <c r="A91" s="106" t="s">
        <v>310</v>
      </c>
      <c r="B91" s="107" t="s">
        <v>1765</v>
      </c>
      <c r="C91" s="108" t="s">
        <v>86</v>
      </c>
      <c r="D91" s="107" t="s">
        <v>1766</v>
      </c>
      <c r="E91" s="107" t="s">
        <v>1681</v>
      </c>
      <c r="F91" s="108" t="s">
        <v>103</v>
      </c>
      <c r="G91" s="107">
        <v>4.33</v>
      </c>
      <c r="H91" s="107">
        <v>5.44</v>
      </c>
      <c r="I91" s="120">
        <v>5.44</v>
      </c>
      <c r="J91" s="107">
        <v>6.34</v>
      </c>
      <c r="K91" s="107">
        <v>16.52</v>
      </c>
      <c r="L91" s="107">
        <v>23.56</v>
      </c>
      <c r="M91" s="107">
        <v>27.45</v>
      </c>
    </row>
    <row r="92" spans="1:13" ht="16.5" hidden="1" customHeight="1">
      <c r="A92" s="111" t="s">
        <v>314</v>
      </c>
      <c r="B92" s="118" t="s">
        <v>1767</v>
      </c>
      <c r="C92" s="119" t="s">
        <v>86</v>
      </c>
      <c r="D92" s="118" t="s">
        <v>1768</v>
      </c>
      <c r="E92" s="118" t="s">
        <v>1769</v>
      </c>
      <c r="F92" s="119" t="s">
        <v>160</v>
      </c>
      <c r="G92" s="118">
        <v>57.92</v>
      </c>
      <c r="H92" s="118">
        <v>3.4</v>
      </c>
      <c r="I92" s="124">
        <v>3.4</v>
      </c>
      <c r="J92" s="118">
        <v>3.96</v>
      </c>
      <c r="K92" s="118">
        <v>16.52</v>
      </c>
      <c r="L92" s="118">
        <v>196.93</v>
      </c>
      <c r="M92" s="118">
        <v>229.36</v>
      </c>
    </row>
    <row r="93" spans="1:13" ht="16.5" hidden="1" customHeight="1">
      <c r="A93" s="111" t="s">
        <v>317</v>
      </c>
      <c r="B93" s="118" t="s">
        <v>1767</v>
      </c>
      <c r="C93" s="119" t="s">
        <v>86</v>
      </c>
      <c r="D93" s="118" t="s">
        <v>1768</v>
      </c>
      <c r="E93" s="118" t="s">
        <v>1769</v>
      </c>
      <c r="F93" s="119" t="s">
        <v>160</v>
      </c>
      <c r="G93" s="118">
        <v>19.2</v>
      </c>
      <c r="H93" s="118">
        <v>3.4</v>
      </c>
      <c r="I93" s="124">
        <v>3.4</v>
      </c>
      <c r="J93" s="118">
        <v>3.9620000000000002</v>
      </c>
      <c r="K93" s="118">
        <v>16.52</v>
      </c>
      <c r="L93" s="118">
        <v>65.28</v>
      </c>
      <c r="M93" s="118">
        <v>76.069999999999993</v>
      </c>
    </row>
    <row r="94" spans="1:13" ht="16.5" hidden="1" customHeight="1">
      <c r="A94" s="111" t="s">
        <v>320</v>
      </c>
      <c r="B94" s="118" t="s">
        <v>712</v>
      </c>
      <c r="C94" s="119" t="s">
        <v>86</v>
      </c>
      <c r="D94" s="118" t="s">
        <v>710</v>
      </c>
      <c r="E94" s="118" t="s">
        <v>713</v>
      </c>
      <c r="F94" s="119" t="s">
        <v>160</v>
      </c>
      <c r="G94" s="118">
        <v>21.14</v>
      </c>
      <c r="H94" s="118">
        <v>0.75</v>
      </c>
      <c r="I94" s="124">
        <v>0.75</v>
      </c>
      <c r="J94" s="118">
        <v>0.87</v>
      </c>
      <c r="K94" s="118">
        <v>16.52</v>
      </c>
      <c r="L94" s="118">
        <v>15.86</v>
      </c>
      <c r="M94" s="118">
        <v>18.39</v>
      </c>
    </row>
    <row r="95" spans="1:13" ht="16.5" hidden="1" customHeight="1">
      <c r="A95" s="111" t="s">
        <v>323</v>
      </c>
      <c r="B95" s="118" t="s">
        <v>712</v>
      </c>
      <c r="C95" s="119" t="s">
        <v>86</v>
      </c>
      <c r="D95" s="118" t="s">
        <v>710</v>
      </c>
      <c r="E95" s="118" t="s">
        <v>713</v>
      </c>
      <c r="F95" s="119" t="s">
        <v>160</v>
      </c>
      <c r="G95" s="118">
        <v>9</v>
      </c>
      <c r="H95" s="118">
        <v>0.75</v>
      </c>
      <c r="I95" s="124">
        <v>0.75</v>
      </c>
      <c r="J95" s="118">
        <v>0.874</v>
      </c>
      <c r="K95" s="118">
        <v>16.52</v>
      </c>
      <c r="L95" s="118">
        <v>6.75</v>
      </c>
      <c r="M95" s="118">
        <v>7.87</v>
      </c>
    </row>
    <row r="96" spans="1:13" ht="16.5" hidden="1" customHeight="1">
      <c r="A96" s="106" t="s">
        <v>324</v>
      </c>
      <c r="B96" s="107" t="s">
        <v>1770</v>
      </c>
      <c r="C96" s="108" t="s">
        <v>86</v>
      </c>
      <c r="D96" s="107" t="s">
        <v>710</v>
      </c>
      <c r="E96" s="107" t="s">
        <v>725</v>
      </c>
      <c r="F96" s="108" t="s">
        <v>160</v>
      </c>
      <c r="G96" s="107">
        <v>48.8</v>
      </c>
      <c r="H96" s="107">
        <v>1.32</v>
      </c>
      <c r="I96" s="120">
        <v>1.32</v>
      </c>
      <c r="J96" s="107">
        <v>1.54</v>
      </c>
      <c r="K96" s="107">
        <v>16.52</v>
      </c>
      <c r="L96" s="107">
        <v>64.42</v>
      </c>
      <c r="M96" s="107">
        <v>75.150000000000006</v>
      </c>
    </row>
    <row r="97" spans="1:13" ht="16.5" hidden="1" customHeight="1">
      <c r="A97" s="106" t="s">
        <v>327</v>
      </c>
      <c r="B97" s="107" t="s">
        <v>1351</v>
      </c>
      <c r="C97" s="108" t="s">
        <v>86</v>
      </c>
      <c r="D97" s="107" t="s">
        <v>719</v>
      </c>
      <c r="E97" s="107" t="s">
        <v>1352</v>
      </c>
      <c r="F97" s="108" t="s">
        <v>160</v>
      </c>
      <c r="G97" s="107">
        <v>877.76</v>
      </c>
      <c r="H97" s="107">
        <v>0.18</v>
      </c>
      <c r="I97" s="120">
        <v>0.18</v>
      </c>
      <c r="J97" s="107">
        <v>0.21</v>
      </c>
      <c r="K97" s="107">
        <v>16.52</v>
      </c>
      <c r="L97" s="107">
        <v>158</v>
      </c>
      <c r="M97" s="107">
        <v>184.33</v>
      </c>
    </row>
    <row r="98" spans="1:13" ht="16.5" hidden="1" customHeight="1">
      <c r="A98" s="111" t="s">
        <v>328</v>
      </c>
      <c r="B98" s="118" t="s">
        <v>1353</v>
      </c>
      <c r="C98" s="119" t="s">
        <v>86</v>
      </c>
      <c r="D98" s="118" t="s">
        <v>719</v>
      </c>
      <c r="E98" s="118" t="s">
        <v>1354</v>
      </c>
      <c r="F98" s="119" t="s">
        <v>160</v>
      </c>
      <c r="G98" s="118">
        <v>5824.2485999999999</v>
      </c>
      <c r="H98" s="118">
        <v>0.68</v>
      </c>
      <c r="I98" s="124">
        <v>0.68</v>
      </c>
      <c r="J98" s="118">
        <v>0.79</v>
      </c>
      <c r="K98" s="118">
        <v>16.52</v>
      </c>
      <c r="L98" s="118">
        <v>3960.49</v>
      </c>
      <c r="M98" s="118">
        <v>4601.16</v>
      </c>
    </row>
    <row r="99" spans="1:13" ht="16.5" hidden="1" customHeight="1">
      <c r="A99" s="111" t="s">
        <v>331</v>
      </c>
      <c r="B99" s="118" t="s">
        <v>1353</v>
      </c>
      <c r="C99" s="119" t="s">
        <v>86</v>
      </c>
      <c r="D99" s="118" t="s">
        <v>719</v>
      </c>
      <c r="E99" s="118" t="s">
        <v>1354</v>
      </c>
      <c r="F99" s="119" t="s">
        <v>160</v>
      </c>
      <c r="G99" s="118">
        <v>27</v>
      </c>
      <c r="H99" s="118">
        <v>0.68</v>
      </c>
      <c r="I99" s="124">
        <v>0.68</v>
      </c>
      <c r="J99" s="118">
        <v>0.79200000000000004</v>
      </c>
      <c r="K99" s="118">
        <v>16.52</v>
      </c>
      <c r="L99" s="118">
        <v>18.36</v>
      </c>
      <c r="M99" s="118">
        <v>21.38</v>
      </c>
    </row>
    <row r="100" spans="1:13" ht="16.5" hidden="1" customHeight="1">
      <c r="A100" s="111" t="s">
        <v>334</v>
      </c>
      <c r="B100" s="118" t="s">
        <v>721</v>
      </c>
      <c r="C100" s="119" t="s">
        <v>86</v>
      </c>
      <c r="D100" s="118" t="s">
        <v>719</v>
      </c>
      <c r="E100" s="118" t="s">
        <v>722</v>
      </c>
      <c r="F100" s="119" t="s">
        <v>160</v>
      </c>
      <c r="G100" s="118">
        <v>7.24</v>
      </c>
      <c r="H100" s="118">
        <v>1.25</v>
      </c>
      <c r="I100" s="124">
        <v>1.25</v>
      </c>
      <c r="J100" s="118">
        <v>1.46</v>
      </c>
      <c r="K100" s="118">
        <v>16.52</v>
      </c>
      <c r="L100" s="118">
        <v>9.0500000000000007</v>
      </c>
      <c r="M100" s="118">
        <v>10.57</v>
      </c>
    </row>
    <row r="101" spans="1:13" ht="16.5" hidden="1" customHeight="1">
      <c r="A101" s="111" t="s">
        <v>335</v>
      </c>
      <c r="B101" s="118" t="s">
        <v>721</v>
      </c>
      <c r="C101" s="119" t="s">
        <v>86</v>
      </c>
      <c r="D101" s="118" t="s">
        <v>719</v>
      </c>
      <c r="E101" s="118" t="s">
        <v>722</v>
      </c>
      <c r="F101" s="119" t="s">
        <v>160</v>
      </c>
      <c r="G101" s="118">
        <v>2.4</v>
      </c>
      <c r="H101" s="118">
        <v>1.25</v>
      </c>
      <c r="I101" s="124">
        <v>1.25</v>
      </c>
      <c r="J101" s="118">
        <v>1.4570000000000001</v>
      </c>
      <c r="K101" s="118">
        <v>16.52</v>
      </c>
      <c r="L101" s="118">
        <v>3</v>
      </c>
      <c r="M101" s="118">
        <v>3.5</v>
      </c>
    </row>
    <row r="102" spans="1:13" ht="16.5" hidden="1" customHeight="1">
      <c r="A102" s="111" t="s">
        <v>338</v>
      </c>
      <c r="B102" s="118" t="s">
        <v>154</v>
      </c>
      <c r="C102" s="119" t="s">
        <v>86</v>
      </c>
      <c r="D102" s="118" t="s">
        <v>155</v>
      </c>
      <c r="E102" s="118" t="s">
        <v>98</v>
      </c>
      <c r="F102" s="119" t="s">
        <v>103</v>
      </c>
      <c r="G102" s="118">
        <v>58.329300000000003</v>
      </c>
      <c r="H102" s="118">
        <v>5.58</v>
      </c>
      <c r="I102" s="124">
        <v>5.58</v>
      </c>
      <c r="J102" s="118">
        <v>6.5</v>
      </c>
      <c r="K102" s="118">
        <v>16.52</v>
      </c>
      <c r="L102" s="118">
        <v>325.48</v>
      </c>
      <c r="M102" s="118">
        <v>379.14</v>
      </c>
    </row>
    <row r="103" spans="1:13" ht="16.5" hidden="1" customHeight="1">
      <c r="A103" s="111" t="s">
        <v>340</v>
      </c>
      <c r="B103" s="118" t="s">
        <v>154</v>
      </c>
      <c r="C103" s="119" t="s">
        <v>86</v>
      </c>
      <c r="D103" s="118" t="s">
        <v>155</v>
      </c>
      <c r="E103" s="118" t="s">
        <v>98</v>
      </c>
      <c r="F103" s="119" t="s">
        <v>103</v>
      </c>
      <c r="G103" s="118">
        <v>20.540800000000001</v>
      </c>
      <c r="H103" s="118">
        <v>5.58</v>
      </c>
      <c r="I103" s="124">
        <v>5.58</v>
      </c>
      <c r="J103" s="118">
        <v>6.5019999999999998</v>
      </c>
      <c r="K103" s="118">
        <v>16.52</v>
      </c>
      <c r="L103" s="118">
        <v>114.62</v>
      </c>
      <c r="M103" s="118">
        <v>133.56</v>
      </c>
    </row>
    <row r="104" spans="1:13" ht="16.5" hidden="1" customHeight="1">
      <c r="A104" s="111" t="s">
        <v>341</v>
      </c>
      <c r="B104" s="118" t="s">
        <v>1771</v>
      </c>
      <c r="C104" s="119" t="s">
        <v>86</v>
      </c>
      <c r="D104" s="118" t="s">
        <v>155</v>
      </c>
      <c r="E104" s="118" t="s">
        <v>1772</v>
      </c>
      <c r="F104" s="119" t="s">
        <v>160</v>
      </c>
      <c r="G104" s="118">
        <v>174.68799999999999</v>
      </c>
      <c r="H104" s="118">
        <v>5.94</v>
      </c>
      <c r="I104" s="124">
        <v>5.94</v>
      </c>
      <c r="J104" s="118">
        <v>6.92</v>
      </c>
      <c r="K104" s="118">
        <v>16.52</v>
      </c>
      <c r="L104" s="118">
        <v>1037.6500000000001</v>
      </c>
      <c r="M104" s="118">
        <v>1208.8399999999999</v>
      </c>
    </row>
    <row r="105" spans="1:13" ht="16.5" hidden="1" customHeight="1">
      <c r="A105" s="111" t="s">
        <v>345</v>
      </c>
      <c r="B105" s="118" t="s">
        <v>1771</v>
      </c>
      <c r="C105" s="119" t="s">
        <v>86</v>
      </c>
      <c r="D105" s="118" t="s">
        <v>155</v>
      </c>
      <c r="E105" s="118" t="s">
        <v>1772</v>
      </c>
      <c r="F105" s="119" t="s">
        <v>160</v>
      </c>
      <c r="G105" s="118">
        <v>90.64</v>
      </c>
      <c r="H105" s="118">
        <v>5.94</v>
      </c>
      <c r="I105" s="124">
        <v>5.94</v>
      </c>
      <c r="J105" s="118">
        <v>6.9210000000000003</v>
      </c>
      <c r="K105" s="118">
        <v>16.52</v>
      </c>
      <c r="L105" s="118">
        <v>538.4</v>
      </c>
      <c r="M105" s="118">
        <v>627.32000000000005</v>
      </c>
    </row>
    <row r="106" spans="1:13" ht="16.5" hidden="1" customHeight="1">
      <c r="A106" s="106" t="s">
        <v>346</v>
      </c>
      <c r="B106" s="107" t="s">
        <v>1773</v>
      </c>
      <c r="C106" s="108" t="s">
        <v>86</v>
      </c>
      <c r="D106" s="107" t="s">
        <v>155</v>
      </c>
      <c r="E106" s="107" t="s">
        <v>1774</v>
      </c>
      <c r="F106" s="108" t="s">
        <v>160</v>
      </c>
      <c r="G106" s="107">
        <v>51.088000000000001</v>
      </c>
      <c r="H106" s="107">
        <v>12.45</v>
      </c>
      <c r="I106" s="120">
        <v>12.45</v>
      </c>
      <c r="J106" s="107">
        <v>14.51</v>
      </c>
      <c r="K106" s="107">
        <v>16.52</v>
      </c>
      <c r="L106" s="107">
        <v>636.04999999999995</v>
      </c>
      <c r="M106" s="107">
        <v>741.29</v>
      </c>
    </row>
    <row r="107" spans="1:13" ht="16.5" hidden="1" customHeight="1">
      <c r="A107" s="106" t="s">
        <v>349</v>
      </c>
      <c r="B107" s="107" t="s">
        <v>1775</v>
      </c>
      <c r="C107" s="108" t="s">
        <v>86</v>
      </c>
      <c r="D107" s="107" t="s">
        <v>158</v>
      </c>
      <c r="E107" s="107" t="s">
        <v>1776</v>
      </c>
      <c r="F107" s="108" t="s">
        <v>160</v>
      </c>
      <c r="G107" s="107">
        <v>78.073999999999998</v>
      </c>
      <c r="H107" s="107">
        <v>56.57</v>
      </c>
      <c r="I107" s="120">
        <v>56.57</v>
      </c>
      <c r="J107" s="107">
        <v>65.92</v>
      </c>
      <c r="K107" s="107">
        <v>16.52</v>
      </c>
      <c r="L107" s="107">
        <v>4416.6499999999996</v>
      </c>
      <c r="M107" s="107">
        <v>5146.6400000000003</v>
      </c>
    </row>
    <row r="108" spans="1:13" ht="16.5" hidden="1" customHeight="1">
      <c r="A108" s="111" t="s">
        <v>350</v>
      </c>
      <c r="B108" s="118" t="s">
        <v>1355</v>
      </c>
      <c r="C108" s="119" t="s">
        <v>86</v>
      </c>
      <c r="D108" s="118" t="s">
        <v>1356</v>
      </c>
      <c r="E108" s="118" t="s">
        <v>1357</v>
      </c>
      <c r="F108" s="119" t="s">
        <v>160</v>
      </c>
      <c r="G108" s="118">
        <v>417.67129999999997</v>
      </c>
      <c r="H108" s="118">
        <v>10.38</v>
      </c>
      <c r="I108" s="124">
        <v>10.38</v>
      </c>
      <c r="J108" s="118">
        <v>12.09</v>
      </c>
      <c r="K108" s="118">
        <v>16.52</v>
      </c>
      <c r="L108" s="118">
        <v>4335.43</v>
      </c>
      <c r="M108" s="118">
        <v>5049.6499999999996</v>
      </c>
    </row>
    <row r="109" spans="1:13" ht="16.5" hidden="1" customHeight="1">
      <c r="A109" s="111" t="s">
        <v>353</v>
      </c>
      <c r="B109" s="118" t="s">
        <v>1355</v>
      </c>
      <c r="C109" s="119" t="s">
        <v>86</v>
      </c>
      <c r="D109" s="118" t="s">
        <v>1356</v>
      </c>
      <c r="E109" s="118" t="s">
        <v>1357</v>
      </c>
      <c r="F109" s="119" t="s">
        <v>160</v>
      </c>
      <c r="G109" s="118">
        <v>9.24</v>
      </c>
      <c r="H109" s="118">
        <v>10.38</v>
      </c>
      <c r="I109" s="124">
        <v>10.38</v>
      </c>
      <c r="J109" s="118">
        <v>12.095000000000001</v>
      </c>
      <c r="K109" s="118">
        <v>16.52</v>
      </c>
      <c r="L109" s="118">
        <v>95.91</v>
      </c>
      <c r="M109" s="118">
        <v>111.76</v>
      </c>
    </row>
    <row r="110" spans="1:13" ht="16.5" hidden="1" customHeight="1">
      <c r="A110" s="106" t="s">
        <v>358</v>
      </c>
      <c r="B110" s="107" t="s">
        <v>1777</v>
      </c>
      <c r="C110" s="108" t="s">
        <v>86</v>
      </c>
      <c r="D110" s="107" t="s">
        <v>1778</v>
      </c>
      <c r="E110" s="107" t="s">
        <v>1779</v>
      </c>
      <c r="F110" s="108" t="s">
        <v>160</v>
      </c>
      <c r="G110" s="107">
        <v>4.08</v>
      </c>
      <c r="H110" s="107">
        <v>1.04</v>
      </c>
      <c r="I110" s="120">
        <v>1.04</v>
      </c>
      <c r="J110" s="107">
        <v>1.21</v>
      </c>
      <c r="K110" s="107">
        <v>16.52</v>
      </c>
      <c r="L110" s="107">
        <v>4.24</v>
      </c>
      <c r="M110" s="107">
        <v>4.9400000000000004</v>
      </c>
    </row>
    <row r="111" spans="1:13" ht="16.5" hidden="1" customHeight="1">
      <c r="A111" s="111" t="s">
        <v>361</v>
      </c>
      <c r="B111" s="118" t="s">
        <v>1358</v>
      </c>
      <c r="C111" s="119" t="s">
        <v>86</v>
      </c>
      <c r="D111" s="118" t="s">
        <v>1359</v>
      </c>
      <c r="E111" s="118" t="s">
        <v>1360</v>
      </c>
      <c r="F111" s="119" t="s">
        <v>160</v>
      </c>
      <c r="G111" s="118">
        <v>1190.7772</v>
      </c>
      <c r="H111" s="118">
        <v>0.43</v>
      </c>
      <c r="I111" s="124">
        <v>0.43</v>
      </c>
      <c r="J111" s="118">
        <v>0.5</v>
      </c>
      <c r="K111" s="118">
        <v>16.52</v>
      </c>
      <c r="L111" s="118">
        <v>512.03</v>
      </c>
      <c r="M111" s="118">
        <v>595.39</v>
      </c>
    </row>
    <row r="112" spans="1:13" ht="16.5" hidden="1" customHeight="1">
      <c r="A112" s="111" t="s">
        <v>364</v>
      </c>
      <c r="B112" s="118" t="s">
        <v>1358</v>
      </c>
      <c r="C112" s="119" t="s">
        <v>86</v>
      </c>
      <c r="D112" s="118" t="s">
        <v>1359</v>
      </c>
      <c r="E112" s="118" t="s">
        <v>1360</v>
      </c>
      <c r="F112" s="119" t="s">
        <v>160</v>
      </c>
      <c r="G112" s="118">
        <v>52.8</v>
      </c>
      <c r="H112" s="118">
        <v>0.43</v>
      </c>
      <c r="I112" s="124">
        <v>0.43</v>
      </c>
      <c r="J112" s="118">
        <v>0.501</v>
      </c>
      <c r="K112" s="118">
        <v>16.52</v>
      </c>
      <c r="L112" s="118">
        <v>22.7</v>
      </c>
      <c r="M112" s="118">
        <v>26.45</v>
      </c>
    </row>
    <row r="113" spans="1:13" ht="16.5" hidden="1" customHeight="1">
      <c r="A113" s="106" t="s">
        <v>367</v>
      </c>
      <c r="B113" s="107" t="s">
        <v>1780</v>
      </c>
      <c r="C113" s="108" t="s">
        <v>86</v>
      </c>
      <c r="D113" s="107" t="s">
        <v>1359</v>
      </c>
      <c r="E113" s="107" t="s">
        <v>1781</v>
      </c>
      <c r="F113" s="108" t="s">
        <v>160</v>
      </c>
      <c r="G113" s="107">
        <v>2.2000000000000002</v>
      </c>
      <c r="H113" s="107">
        <v>3.52</v>
      </c>
      <c r="I113" s="120">
        <v>3.52</v>
      </c>
      <c r="J113" s="107">
        <v>4.0999999999999996</v>
      </c>
      <c r="K113" s="107">
        <v>16.52</v>
      </c>
      <c r="L113" s="107">
        <v>7.74</v>
      </c>
      <c r="M113" s="107">
        <v>9.02</v>
      </c>
    </row>
    <row r="114" spans="1:13" ht="16.5" hidden="1" customHeight="1">
      <c r="A114" s="106" t="s">
        <v>370</v>
      </c>
      <c r="B114" s="107" t="s">
        <v>1782</v>
      </c>
      <c r="C114" s="108" t="s">
        <v>86</v>
      </c>
      <c r="D114" s="107" t="s">
        <v>731</v>
      </c>
      <c r="E114" s="107" t="s">
        <v>1783</v>
      </c>
      <c r="F114" s="108" t="s">
        <v>160</v>
      </c>
      <c r="G114" s="107">
        <v>0.41</v>
      </c>
      <c r="H114" s="107">
        <v>5.12</v>
      </c>
      <c r="I114" s="120">
        <v>5.12</v>
      </c>
      <c r="J114" s="107">
        <v>5.97</v>
      </c>
      <c r="K114" s="107">
        <v>16.52</v>
      </c>
      <c r="L114" s="107">
        <v>2.1</v>
      </c>
      <c r="M114" s="107">
        <v>2.4500000000000002</v>
      </c>
    </row>
    <row r="115" spans="1:13" ht="16.5" hidden="1" customHeight="1">
      <c r="A115" s="106" t="s">
        <v>371</v>
      </c>
      <c r="B115" s="107" t="s">
        <v>1361</v>
      </c>
      <c r="C115" s="108" t="s">
        <v>86</v>
      </c>
      <c r="D115" s="107" t="s">
        <v>731</v>
      </c>
      <c r="E115" s="107" t="s">
        <v>1362</v>
      </c>
      <c r="F115" s="108" t="s">
        <v>160</v>
      </c>
      <c r="G115" s="107">
        <v>2.04</v>
      </c>
      <c r="H115" s="107">
        <v>4.45</v>
      </c>
      <c r="I115" s="120">
        <v>4.45</v>
      </c>
      <c r="J115" s="107">
        <v>5.19</v>
      </c>
      <c r="K115" s="107">
        <v>16.52</v>
      </c>
      <c r="L115" s="107">
        <v>9.08</v>
      </c>
      <c r="M115" s="107">
        <v>10.59</v>
      </c>
    </row>
    <row r="116" spans="1:13" ht="16.5" hidden="1" customHeight="1">
      <c r="A116" s="106" t="s">
        <v>375</v>
      </c>
      <c r="B116" s="107" t="s">
        <v>1784</v>
      </c>
      <c r="C116" s="108" t="s">
        <v>86</v>
      </c>
      <c r="D116" s="107" t="s">
        <v>731</v>
      </c>
      <c r="E116" s="107" t="s">
        <v>1785</v>
      </c>
      <c r="F116" s="108" t="s">
        <v>160</v>
      </c>
      <c r="G116" s="107">
        <v>2.6374</v>
      </c>
      <c r="H116" s="107">
        <v>2.69</v>
      </c>
      <c r="I116" s="120">
        <v>2.69</v>
      </c>
      <c r="J116" s="107">
        <v>3.13</v>
      </c>
      <c r="K116" s="107">
        <v>16.52</v>
      </c>
      <c r="L116" s="107">
        <v>7.09</v>
      </c>
      <c r="M116" s="107">
        <v>8.26</v>
      </c>
    </row>
    <row r="117" spans="1:13" ht="16.5" hidden="1" customHeight="1">
      <c r="A117" s="106" t="s">
        <v>379</v>
      </c>
      <c r="B117" s="107" t="s">
        <v>1363</v>
      </c>
      <c r="C117" s="108" t="s">
        <v>86</v>
      </c>
      <c r="D117" s="107" t="s">
        <v>731</v>
      </c>
      <c r="E117" s="107" t="s">
        <v>1364</v>
      </c>
      <c r="F117" s="108" t="s">
        <v>160</v>
      </c>
      <c r="G117" s="107">
        <v>587.21029999999996</v>
      </c>
      <c r="H117" s="107">
        <v>5.04</v>
      </c>
      <c r="I117" s="120">
        <v>5.04</v>
      </c>
      <c r="J117" s="107">
        <v>5.87</v>
      </c>
      <c r="K117" s="107">
        <v>16.52</v>
      </c>
      <c r="L117" s="107">
        <v>2959.54</v>
      </c>
      <c r="M117" s="107">
        <v>3446.92</v>
      </c>
    </row>
    <row r="118" spans="1:13" ht="16.5" hidden="1" customHeight="1">
      <c r="A118" s="106" t="s">
        <v>384</v>
      </c>
      <c r="B118" s="107" t="s">
        <v>1365</v>
      </c>
      <c r="C118" s="108" t="s">
        <v>86</v>
      </c>
      <c r="D118" s="107" t="s">
        <v>731</v>
      </c>
      <c r="E118" s="107" t="s">
        <v>1366</v>
      </c>
      <c r="F118" s="108" t="s">
        <v>160</v>
      </c>
      <c r="G118" s="107">
        <v>49.83</v>
      </c>
      <c r="H118" s="107">
        <v>5.09</v>
      </c>
      <c r="I118" s="120">
        <v>5.09</v>
      </c>
      <c r="J118" s="107">
        <v>5.93</v>
      </c>
      <c r="K118" s="107">
        <v>16.52</v>
      </c>
      <c r="L118" s="107">
        <v>253.63</v>
      </c>
      <c r="M118" s="107">
        <v>295.49</v>
      </c>
    </row>
    <row r="119" spans="1:13" ht="16.5" hidden="1" customHeight="1">
      <c r="A119" s="106" t="s">
        <v>388</v>
      </c>
      <c r="B119" s="107" t="s">
        <v>1786</v>
      </c>
      <c r="C119" s="108" t="s">
        <v>86</v>
      </c>
      <c r="D119" s="107" t="s">
        <v>731</v>
      </c>
      <c r="E119" s="107" t="s">
        <v>1787</v>
      </c>
      <c r="F119" s="108" t="s">
        <v>160</v>
      </c>
      <c r="G119" s="107">
        <v>4.258</v>
      </c>
      <c r="H119" s="107">
        <v>14.12</v>
      </c>
      <c r="I119" s="120">
        <v>14.12</v>
      </c>
      <c r="J119" s="107">
        <v>16.45</v>
      </c>
      <c r="K119" s="107">
        <v>16.52</v>
      </c>
      <c r="L119" s="107">
        <v>60.12</v>
      </c>
      <c r="M119" s="107">
        <v>70.040000000000006</v>
      </c>
    </row>
    <row r="120" spans="1:13" ht="16.5" hidden="1" customHeight="1">
      <c r="A120" s="106" t="s">
        <v>391</v>
      </c>
      <c r="B120" s="107" t="s">
        <v>1788</v>
      </c>
      <c r="C120" s="108" t="s">
        <v>86</v>
      </c>
      <c r="D120" s="107" t="s">
        <v>731</v>
      </c>
      <c r="E120" s="107" t="s">
        <v>1789</v>
      </c>
      <c r="F120" s="108" t="s">
        <v>160</v>
      </c>
      <c r="G120" s="107">
        <v>5.3540000000000001</v>
      </c>
      <c r="H120" s="107">
        <v>27.92</v>
      </c>
      <c r="I120" s="120">
        <v>27.92</v>
      </c>
      <c r="J120" s="107">
        <v>32.53</v>
      </c>
      <c r="K120" s="107">
        <v>16.52</v>
      </c>
      <c r="L120" s="107">
        <v>149.47999999999999</v>
      </c>
      <c r="M120" s="107">
        <v>174.17</v>
      </c>
    </row>
    <row r="121" spans="1:13" ht="16.5" hidden="1" customHeight="1">
      <c r="A121" s="111" t="s">
        <v>392</v>
      </c>
      <c r="B121" s="118" t="s">
        <v>1790</v>
      </c>
      <c r="C121" s="119" t="s">
        <v>86</v>
      </c>
      <c r="D121" s="118" t="s">
        <v>158</v>
      </c>
      <c r="E121" s="118" t="s">
        <v>98</v>
      </c>
      <c r="F121" s="119" t="s">
        <v>160</v>
      </c>
      <c r="G121" s="118">
        <v>46.143999999999998</v>
      </c>
      <c r="H121" s="118">
        <v>2.63</v>
      </c>
      <c r="I121" s="124">
        <v>2.63</v>
      </c>
      <c r="J121" s="118">
        <v>3.06</v>
      </c>
      <c r="K121" s="118">
        <v>16.52</v>
      </c>
      <c r="L121" s="118">
        <v>121.36</v>
      </c>
      <c r="M121" s="118">
        <v>141.19999999999999</v>
      </c>
    </row>
    <row r="122" spans="1:13" ht="16.5" hidden="1" customHeight="1">
      <c r="A122" s="111" t="s">
        <v>394</v>
      </c>
      <c r="B122" s="118" t="s">
        <v>1790</v>
      </c>
      <c r="C122" s="119" t="s">
        <v>86</v>
      </c>
      <c r="D122" s="118" t="s">
        <v>158</v>
      </c>
      <c r="E122" s="118" t="s">
        <v>98</v>
      </c>
      <c r="F122" s="119" t="s">
        <v>160</v>
      </c>
      <c r="G122" s="118">
        <v>7.8280000000000003</v>
      </c>
      <c r="H122" s="118">
        <v>2.63</v>
      </c>
      <c r="I122" s="124">
        <v>2.63</v>
      </c>
      <c r="J122" s="118">
        <v>3.0640000000000001</v>
      </c>
      <c r="K122" s="118">
        <v>16.52</v>
      </c>
      <c r="L122" s="118">
        <v>20.59</v>
      </c>
      <c r="M122" s="118">
        <v>23.98</v>
      </c>
    </row>
    <row r="123" spans="1:13" ht="16.5" hidden="1" customHeight="1">
      <c r="A123" s="111" t="s">
        <v>397</v>
      </c>
      <c r="B123" s="118" t="s">
        <v>1791</v>
      </c>
      <c r="C123" s="119" t="s">
        <v>86</v>
      </c>
      <c r="D123" s="118" t="s">
        <v>158</v>
      </c>
      <c r="E123" s="118" t="s">
        <v>98</v>
      </c>
      <c r="F123" s="119" t="s">
        <v>103</v>
      </c>
      <c r="G123" s="118">
        <v>55.918900000000001</v>
      </c>
      <c r="H123" s="118">
        <v>7.56</v>
      </c>
      <c r="I123" s="124">
        <v>7.56</v>
      </c>
      <c r="J123" s="118">
        <v>8.81</v>
      </c>
      <c r="K123" s="118">
        <v>16.52</v>
      </c>
      <c r="L123" s="118">
        <v>422.75</v>
      </c>
      <c r="M123" s="118">
        <v>492.65</v>
      </c>
    </row>
    <row r="124" spans="1:13" ht="16.5" hidden="1" customHeight="1">
      <c r="A124" s="111" t="s">
        <v>399</v>
      </c>
      <c r="B124" s="118" t="s">
        <v>1791</v>
      </c>
      <c r="C124" s="119" t="s">
        <v>86</v>
      </c>
      <c r="D124" s="118" t="s">
        <v>158</v>
      </c>
      <c r="E124" s="118" t="s">
        <v>98</v>
      </c>
      <c r="F124" s="119" t="s">
        <v>103</v>
      </c>
      <c r="G124" s="118">
        <v>17.999300000000002</v>
      </c>
      <c r="H124" s="118">
        <v>7.56</v>
      </c>
      <c r="I124" s="124">
        <v>7.56</v>
      </c>
      <c r="J124" s="118">
        <v>8.8089999999999993</v>
      </c>
      <c r="K124" s="118">
        <v>16.52</v>
      </c>
      <c r="L124" s="118">
        <v>136.07</v>
      </c>
      <c r="M124" s="118">
        <v>158.56</v>
      </c>
    </row>
    <row r="125" spans="1:13" ht="16.5" hidden="1" customHeight="1">
      <c r="A125" s="106" t="s">
        <v>402</v>
      </c>
      <c r="B125" s="107" t="s">
        <v>1367</v>
      </c>
      <c r="C125" s="108" t="s">
        <v>86</v>
      </c>
      <c r="D125" s="107" t="s">
        <v>158</v>
      </c>
      <c r="E125" s="107" t="s">
        <v>1368</v>
      </c>
      <c r="F125" s="108" t="s">
        <v>160</v>
      </c>
      <c r="G125" s="107">
        <v>3.1156000000000001</v>
      </c>
      <c r="H125" s="107">
        <v>2.8</v>
      </c>
      <c r="I125" s="120">
        <v>2.8</v>
      </c>
      <c r="J125" s="107">
        <v>3.26</v>
      </c>
      <c r="K125" s="107">
        <v>16.52</v>
      </c>
      <c r="L125" s="107">
        <v>8.7200000000000006</v>
      </c>
      <c r="M125" s="107">
        <v>10.16</v>
      </c>
    </row>
    <row r="126" spans="1:13" ht="16.5" hidden="1" customHeight="1">
      <c r="A126" s="106" t="s">
        <v>403</v>
      </c>
      <c r="B126" s="107" t="s">
        <v>1369</v>
      </c>
      <c r="C126" s="108" t="s">
        <v>86</v>
      </c>
      <c r="D126" s="107" t="s">
        <v>158</v>
      </c>
      <c r="E126" s="107" t="s">
        <v>1370</v>
      </c>
      <c r="F126" s="108" t="s">
        <v>160</v>
      </c>
      <c r="G126" s="107">
        <v>97.614000000000004</v>
      </c>
      <c r="H126" s="107">
        <v>3.15</v>
      </c>
      <c r="I126" s="120">
        <v>3.15</v>
      </c>
      <c r="J126" s="107">
        <v>3.67</v>
      </c>
      <c r="K126" s="107">
        <v>16.52</v>
      </c>
      <c r="L126" s="107">
        <v>307.48</v>
      </c>
      <c r="M126" s="107">
        <v>358.24</v>
      </c>
    </row>
    <row r="127" spans="1:13" ht="16.5" hidden="1" customHeight="1">
      <c r="A127" s="106" t="s">
        <v>404</v>
      </c>
      <c r="B127" s="107" t="s">
        <v>1371</v>
      </c>
      <c r="C127" s="108" t="s">
        <v>86</v>
      </c>
      <c r="D127" s="107" t="s">
        <v>158</v>
      </c>
      <c r="E127" s="107" t="s">
        <v>1193</v>
      </c>
      <c r="F127" s="108" t="s">
        <v>160</v>
      </c>
      <c r="G127" s="107">
        <v>19.221</v>
      </c>
      <c r="H127" s="107">
        <v>5.82</v>
      </c>
      <c r="I127" s="120">
        <v>5.82</v>
      </c>
      <c r="J127" s="107">
        <v>6.577</v>
      </c>
      <c r="K127" s="107">
        <v>13</v>
      </c>
      <c r="L127" s="107">
        <v>111.87</v>
      </c>
      <c r="M127" s="107">
        <v>126.42</v>
      </c>
    </row>
    <row r="128" spans="1:13" ht="16.5" hidden="1" customHeight="1">
      <c r="A128" s="106" t="s">
        <v>407</v>
      </c>
      <c r="B128" s="107" t="s">
        <v>162</v>
      </c>
      <c r="C128" s="108" t="s">
        <v>86</v>
      </c>
      <c r="D128" s="107" t="s">
        <v>158</v>
      </c>
      <c r="E128" s="107" t="s">
        <v>163</v>
      </c>
      <c r="F128" s="108" t="s">
        <v>160</v>
      </c>
      <c r="G128" s="107">
        <v>64.272000000000006</v>
      </c>
      <c r="H128" s="107">
        <v>2.65</v>
      </c>
      <c r="I128" s="120">
        <v>2.65</v>
      </c>
      <c r="J128" s="107">
        <v>2.9950000000000001</v>
      </c>
      <c r="K128" s="107">
        <v>13</v>
      </c>
      <c r="L128" s="107">
        <v>170.32</v>
      </c>
      <c r="M128" s="107">
        <v>192.49</v>
      </c>
    </row>
    <row r="129" spans="1:13" ht="16.5" hidden="1" customHeight="1">
      <c r="A129" s="111" t="s">
        <v>408</v>
      </c>
      <c r="B129" s="118" t="s">
        <v>1792</v>
      </c>
      <c r="C129" s="119" t="s">
        <v>86</v>
      </c>
      <c r="D129" s="118" t="s">
        <v>158</v>
      </c>
      <c r="E129" s="118" t="s">
        <v>1793</v>
      </c>
      <c r="F129" s="119" t="s">
        <v>160</v>
      </c>
      <c r="G129" s="118">
        <v>91.391999999999996</v>
      </c>
      <c r="H129" s="118">
        <v>6.8</v>
      </c>
      <c r="I129" s="124">
        <v>6.8</v>
      </c>
      <c r="J129" s="118">
        <v>7.92</v>
      </c>
      <c r="K129" s="118">
        <v>16.52</v>
      </c>
      <c r="L129" s="118">
        <v>621.47</v>
      </c>
      <c r="M129" s="118">
        <v>723.82</v>
      </c>
    </row>
    <row r="130" spans="1:13" ht="16.5" hidden="1" customHeight="1">
      <c r="A130" s="111" t="s">
        <v>411</v>
      </c>
      <c r="B130" s="118" t="s">
        <v>1792</v>
      </c>
      <c r="C130" s="119" t="s">
        <v>86</v>
      </c>
      <c r="D130" s="118" t="s">
        <v>158</v>
      </c>
      <c r="E130" s="118" t="s">
        <v>1793</v>
      </c>
      <c r="F130" s="119" t="s">
        <v>160</v>
      </c>
      <c r="G130" s="118">
        <v>15.504</v>
      </c>
      <c r="H130" s="118">
        <v>6.8</v>
      </c>
      <c r="I130" s="124">
        <v>6.8</v>
      </c>
      <c r="J130" s="118">
        <v>7.923</v>
      </c>
      <c r="K130" s="118">
        <v>16.52</v>
      </c>
      <c r="L130" s="118">
        <v>105.43</v>
      </c>
      <c r="M130" s="118">
        <v>122.84</v>
      </c>
    </row>
    <row r="131" spans="1:13" ht="16.5" hidden="1" customHeight="1">
      <c r="A131" s="111" t="s">
        <v>414</v>
      </c>
      <c r="B131" s="118" t="s">
        <v>1372</v>
      </c>
      <c r="C131" s="119" t="s">
        <v>86</v>
      </c>
      <c r="D131" s="118" t="s">
        <v>1373</v>
      </c>
      <c r="E131" s="118" t="s">
        <v>1374</v>
      </c>
      <c r="F131" s="119" t="s">
        <v>160</v>
      </c>
      <c r="G131" s="118">
        <v>6785.8986999999997</v>
      </c>
      <c r="H131" s="118">
        <v>0.6</v>
      </c>
      <c r="I131" s="124">
        <v>0.6</v>
      </c>
      <c r="J131" s="118">
        <v>0.7</v>
      </c>
      <c r="K131" s="118">
        <v>16.52</v>
      </c>
      <c r="L131" s="118">
        <v>4071.54</v>
      </c>
      <c r="M131" s="118">
        <v>4750.13</v>
      </c>
    </row>
    <row r="132" spans="1:13" ht="16.5" hidden="1" customHeight="1">
      <c r="A132" s="111" t="s">
        <v>415</v>
      </c>
      <c r="B132" s="118" t="s">
        <v>1372</v>
      </c>
      <c r="C132" s="119" t="s">
        <v>86</v>
      </c>
      <c r="D132" s="118" t="s">
        <v>1373</v>
      </c>
      <c r="E132" s="118" t="s">
        <v>1374</v>
      </c>
      <c r="F132" s="119" t="s">
        <v>160</v>
      </c>
      <c r="G132" s="118">
        <v>37.200000000000003</v>
      </c>
      <c r="H132" s="118">
        <v>0.6</v>
      </c>
      <c r="I132" s="124">
        <v>0.6</v>
      </c>
      <c r="J132" s="118">
        <v>0.69899999999999995</v>
      </c>
      <c r="K132" s="118">
        <v>16.52</v>
      </c>
      <c r="L132" s="118">
        <v>22.32</v>
      </c>
      <c r="M132" s="118">
        <v>26</v>
      </c>
    </row>
    <row r="133" spans="1:13" ht="16.5" hidden="1" customHeight="1">
      <c r="A133" s="111" t="s">
        <v>418</v>
      </c>
      <c r="B133" s="118" t="s">
        <v>1794</v>
      </c>
      <c r="C133" s="119" t="s">
        <v>86</v>
      </c>
      <c r="D133" s="118" t="s">
        <v>1376</v>
      </c>
      <c r="E133" s="118" t="s">
        <v>1795</v>
      </c>
      <c r="F133" s="119" t="s">
        <v>160</v>
      </c>
      <c r="G133" s="118">
        <v>61.480499999999999</v>
      </c>
      <c r="H133" s="118">
        <v>2.4</v>
      </c>
      <c r="I133" s="124">
        <v>2.4</v>
      </c>
      <c r="J133" s="118">
        <v>2.8</v>
      </c>
      <c r="K133" s="118">
        <v>16.52</v>
      </c>
      <c r="L133" s="118">
        <v>147.55000000000001</v>
      </c>
      <c r="M133" s="118">
        <v>172.15</v>
      </c>
    </row>
    <row r="134" spans="1:13" ht="16.5" hidden="1" customHeight="1">
      <c r="A134" s="111" t="s">
        <v>420</v>
      </c>
      <c r="B134" s="118" t="s">
        <v>1794</v>
      </c>
      <c r="C134" s="119" t="s">
        <v>86</v>
      </c>
      <c r="D134" s="118" t="s">
        <v>1376</v>
      </c>
      <c r="E134" s="118" t="s">
        <v>1795</v>
      </c>
      <c r="F134" s="119" t="s">
        <v>160</v>
      </c>
      <c r="G134" s="118">
        <v>10.0425</v>
      </c>
      <c r="H134" s="118">
        <v>2.4</v>
      </c>
      <c r="I134" s="124">
        <v>2.4</v>
      </c>
      <c r="J134" s="118">
        <v>2.7959999999999998</v>
      </c>
      <c r="K134" s="118">
        <v>16.52</v>
      </c>
      <c r="L134" s="118">
        <v>24.1</v>
      </c>
      <c r="M134" s="118">
        <v>28.08</v>
      </c>
    </row>
    <row r="135" spans="1:13" ht="16.5" hidden="1" customHeight="1">
      <c r="A135" s="106" t="s">
        <v>421</v>
      </c>
      <c r="B135" s="107" t="s">
        <v>1796</v>
      </c>
      <c r="C135" s="108" t="s">
        <v>86</v>
      </c>
      <c r="D135" s="107" t="s">
        <v>1376</v>
      </c>
      <c r="E135" s="107" t="s">
        <v>1797</v>
      </c>
      <c r="F135" s="108" t="s">
        <v>160</v>
      </c>
      <c r="G135" s="107">
        <v>9.4476999999999993</v>
      </c>
      <c r="H135" s="107">
        <v>3.09</v>
      </c>
      <c r="I135" s="120">
        <v>3.09</v>
      </c>
      <c r="J135" s="107">
        <v>3.6</v>
      </c>
      <c r="K135" s="107">
        <v>16.52</v>
      </c>
      <c r="L135" s="107">
        <v>29.19</v>
      </c>
      <c r="M135" s="107">
        <v>34.01</v>
      </c>
    </row>
    <row r="136" spans="1:13" ht="16.5" hidden="1" customHeight="1">
      <c r="A136" s="106" t="s">
        <v>424</v>
      </c>
      <c r="B136" s="107" t="s">
        <v>1375</v>
      </c>
      <c r="C136" s="108" t="s">
        <v>86</v>
      </c>
      <c r="D136" s="107" t="s">
        <v>1376</v>
      </c>
      <c r="E136" s="107" t="s">
        <v>1377</v>
      </c>
      <c r="F136" s="108" t="s">
        <v>160</v>
      </c>
      <c r="G136" s="107">
        <v>8.6676000000000002</v>
      </c>
      <c r="H136" s="107">
        <v>5.66</v>
      </c>
      <c r="I136" s="120">
        <v>5.66</v>
      </c>
      <c r="J136" s="107">
        <v>6.6</v>
      </c>
      <c r="K136" s="107">
        <v>16.52</v>
      </c>
      <c r="L136" s="107">
        <v>49.06</v>
      </c>
      <c r="M136" s="107">
        <v>57.21</v>
      </c>
    </row>
    <row r="137" spans="1:13" ht="16.5" hidden="1" customHeight="1">
      <c r="A137" s="106" t="s">
        <v>426</v>
      </c>
      <c r="B137" s="107" t="s">
        <v>1378</v>
      </c>
      <c r="C137" s="108" t="s">
        <v>86</v>
      </c>
      <c r="D137" s="107" t="s">
        <v>1376</v>
      </c>
      <c r="E137" s="107" t="s">
        <v>1379</v>
      </c>
      <c r="F137" s="108" t="s">
        <v>160</v>
      </c>
      <c r="G137" s="107">
        <v>1.0757000000000001</v>
      </c>
      <c r="H137" s="107">
        <v>7.72</v>
      </c>
      <c r="I137" s="120">
        <v>7.72</v>
      </c>
      <c r="J137" s="107">
        <v>9</v>
      </c>
      <c r="K137" s="107">
        <v>16.52</v>
      </c>
      <c r="L137" s="107">
        <v>8.3000000000000007</v>
      </c>
      <c r="M137" s="107">
        <v>9.68</v>
      </c>
    </row>
    <row r="138" spans="1:13" ht="16.5" hidden="1" customHeight="1">
      <c r="A138" s="106" t="s">
        <v>429</v>
      </c>
      <c r="B138" s="107" t="s">
        <v>1380</v>
      </c>
      <c r="C138" s="108" t="s">
        <v>86</v>
      </c>
      <c r="D138" s="107" t="s">
        <v>1376</v>
      </c>
      <c r="E138" s="107" t="s">
        <v>1381</v>
      </c>
      <c r="F138" s="108" t="s">
        <v>160</v>
      </c>
      <c r="G138" s="107">
        <v>2.5284</v>
      </c>
      <c r="H138" s="107">
        <v>16.48</v>
      </c>
      <c r="I138" s="120">
        <v>16.48</v>
      </c>
      <c r="J138" s="107">
        <v>19.2</v>
      </c>
      <c r="K138" s="107">
        <v>16.52</v>
      </c>
      <c r="L138" s="107">
        <v>41.67</v>
      </c>
      <c r="M138" s="107">
        <v>48.55</v>
      </c>
    </row>
    <row r="139" spans="1:13" ht="16.5" hidden="1" customHeight="1">
      <c r="A139" s="106" t="s">
        <v>434</v>
      </c>
      <c r="B139" s="107" t="s">
        <v>1382</v>
      </c>
      <c r="C139" s="108" t="s">
        <v>86</v>
      </c>
      <c r="D139" s="107" t="s">
        <v>1376</v>
      </c>
      <c r="E139" s="107" t="s">
        <v>1383</v>
      </c>
      <c r="F139" s="108" t="s">
        <v>160</v>
      </c>
      <c r="G139" s="107">
        <v>29.1082</v>
      </c>
      <c r="H139" s="107">
        <v>1.58</v>
      </c>
      <c r="I139" s="120">
        <v>1.58</v>
      </c>
      <c r="J139" s="107">
        <v>1.84</v>
      </c>
      <c r="K139" s="107">
        <v>16.52</v>
      </c>
      <c r="L139" s="107">
        <v>45.99</v>
      </c>
      <c r="M139" s="107">
        <v>53.56</v>
      </c>
    </row>
    <row r="140" spans="1:13" ht="16.5" hidden="1" customHeight="1">
      <c r="A140" s="106" t="s">
        <v>438</v>
      </c>
      <c r="B140" s="107" t="s">
        <v>1384</v>
      </c>
      <c r="C140" s="108" t="s">
        <v>86</v>
      </c>
      <c r="D140" s="107" t="s">
        <v>1376</v>
      </c>
      <c r="E140" s="107" t="s">
        <v>1385</v>
      </c>
      <c r="F140" s="108" t="s">
        <v>160</v>
      </c>
      <c r="G140" s="107">
        <v>1122.7</v>
      </c>
      <c r="H140" s="107">
        <v>2.94</v>
      </c>
      <c r="I140" s="120">
        <v>2.94</v>
      </c>
      <c r="J140" s="107">
        <v>3.43</v>
      </c>
      <c r="K140" s="107">
        <v>16.52</v>
      </c>
      <c r="L140" s="107">
        <v>3300.74</v>
      </c>
      <c r="M140" s="107">
        <v>3850.86</v>
      </c>
    </row>
    <row r="141" spans="1:13" ht="16.5" hidden="1" customHeight="1">
      <c r="A141" s="106" t="s">
        <v>441</v>
      </c>
      <c r="B141" s="107" t="s">
        <v>1798</v>
      </c>
      <c r="C141" s="108" t="s">
        <v>86</v>
      </c>
      <c r="D141" s="107" t="s">
        <v>1376</v>
      </c>
      <c r="E141" s="107" t="s">
        <v>1799</v>
      </c>
      <c r="F141" s="108" t="s">
        <v>160</v>
      </c>
      <c r="G141" s="107">
        <v>158.6215</v>
      </c>
      <c r="H141" s="107">
        <v>3.81</v>
      </c>
      <c r="I141" s="120">
        <v>3.81</v>
      </c>
      <c r="J141" s="107">
        <v>4.4400000000000004</v>
      </c>
      <c r="K141" s="107">
        <v>16.52</v>
      </c>
      <c r="L141" s="107">
        <v>604.35</v>
      </c>
      <c r="M141" s="107">
        <v>704.28</v>
      </c>
    </row>
    <row r="142" spans="1:13" ht="16.5" hidden="1" customHeight="1">
      <c r="A142" s="106" t="s">
        <v>445</v>
      </c>
      <c r="B142" s="107" t="s">
        <v>1800</v>
      </c>
      <c r="C142" s="108" t="s">
        <v>86</v>
      </c>
      <c r="D142" s="107" t="s">
        <v>1801</v>
      </c>
      <c r="E142" s="107" t="s">
        <v>1370</v>
      </c>
      <c r="F142" s="108" t="s">
        <v>160</v>
      </c>
      <c r="G142" s="107">
        <v>3.09</v>
      </c>
      <c r="H142" s="107">
        <v>2.11</v>
      </c>
      <c r="I142" s="120">
        <v>2.11</v>
      </c>
      <c r="J142" s="107">
        <v>2.46</v>
      </c>
      <c r="K142" s="107">
        <v>16.52</v>
      </c>
      <c r="L142" s="107">
        <v>6.52</v>
      </c>
      <c r="M142" s="107">
        <v>7.6</v>
      </c>
    </row>
    <row r="143" spans="1:13" ht="16.5" hidden="1" customHeight="1">
      <c r="A143" s="106" t="s">
        <v>448</v>
      </c>
      <c r="B143" s="107" t="s">
        <v>1802</v>
      </c>
      <c r="C143" s="108" t="s">
        <v>86</v>
      </c>
      <c r="D143" s="107" t="s">
        <v>1803</v>
      </c>
      <c r="E143" s="107" t="s">
        <v>1370</v>
      </c>
      <c r="F143" s="108" t="s">
        <v>708</v>
      </c>
      <c r="G143" s="107">
        <v>3.09</v>
      </c>
      <c r="H143" s="107">
        <v>0.09</v>
      </c>
      <c r="I143" s="120">
        <v>0.09</v>
      </c>
      <c r="J143" s="107">
        <v>0.1</v>
      </c>
      <c r="K143" s="107">
        <v>16.52</v>
      </c>
      <c r="L143" s="107">
        <v>0.28000000000000003</v>
      </c>
      <c r="M143" s="107">
        <v>0.31</v>
      </c>
    </row>
    <row r="144" spans="1:13" ht="16.5" hidden="1" customHeight="1">
      <c r="A144" s="106" t="s">
        <v>451</v>
      </c>
      <c r="B144" s="107" t="s">
        <v>742</v>
      </c>
      <c r="C144" s="108" t="s">
        <v>86</v>
      </c>
      <c r="D144" s="107" t="s">
        <v>169</v>
      </c>
      <c r="E144" s="107" t="s">
        <v>743</v>
      </c>
      <c r="F144" s="108" t="s">
        <v>103</v>
      </c>
      <c r="G144" s="107">
        <v>4.1000000000000002E-2</v>
      </c>
      <c r="H144" s="107">
        <v>3.65</v>
      </c>
      <c r="I144" s="120">
        <v>3.65</v>
      </c>
      <c r="J144" s="107">
        <v>4.25</v>
      </c>
      <c r="K144" s="107">
        <v>16.52</v>
      </c>
      <c r="L144" s="107">
        <v>0.15</v>
      </c>
      <c r="M144" s="107">
        <v>0.17</v>
      </c>
    </row>
    <row r="145" spans="1:13" ht="16.5" hidden="1" customHeight="1">
      <c r="A145" s="106" t="s">
        <v>455</v>
      </c>
      <c r="B145" s="107" t="s">
        <v>1804</v>
      </c>
      <c r="C145" s="108" t="s">
        <v>86</v>
      </c>
      <c r="D145" s="107" t="s">
        <v>710</v>
      </c>
      <c r="E145" s="107" t="s">
        <v>713</v>
      </c>
      <c r="F145" s="108" t="s">
        <v>708</v>
      </c>
      <c r="G145" s="107">
        <v>2</v>
      </c>
      <c r="H145" s="107">
        <v>0.21</v>
      </c>
      <c r="I145" s="120">
        <v>0.21</v>
      </c>
      <c r="J145" s="107">
        <v>0.25</v>
      </c>
      <c r="K145" s="107">
        <v>16.52</v>
      </c>
      <c r="L145" s="107">
        <v>0.42</v>
      </c>
      <c r="M145" s="107">
        <v>0.5</v>
      </c>
    </row>
    <row r="146" spans="1:13" ht="16.5" hidden="1" customHeight="1">
      <c r="A146" s="106" t="s">
        <v>459</v>
      </c>
      <c r="B146" s="107" t="s">
        <v>1805</v>
      </c>
      <c r="C146" s="108" t="s">
        <v>86</v>
      </c>
      <c r="D146" s="107" t="s">
        <v>1768</v>
      </c>
      <c r="E146" s="107" t="s">
        <v>1806</v>
      </c>
      <c r="F146" s="108" t="s">
        <v>708</v>
      </c>
      <c r="G146" s="107">
        <v>6.4</v>
      </c>
      <c r="H146" s="107">
        <v>0.32</v>
      </c>
      <c r="I146" s="120">
        <v>0.32</v>
      </c>
      <c r="J146" s="107">
        <v>0.37</v>
      </c>
      <c r="K146" s="107">
        <v>16.52</v>
      </c>
      <c r="L146" s="107">
        <v>2.0499999999999998</v>
      </c>
      <c r="M146" s="107">
        <v>2.37</v>
      </c>
    </row>
    <row r="147" spans="1:13" ht="16.5" hidden="1" customHeight="1">
      <c r="A147" s="106" t="s">
        <v>463</v>
      </c>
      <c r="B147" s="107" t="s">
        <v>1807</v>
      </c>
      <c r="C147" s="108" t="s">
        <v>86</v>
      </c>
      <c r="D147" s="107" t="s">
        <v>719</v>
      </c>
      <c r="E147" s="107" t="s">
        <v>1808</v>
      </c>
      <c r="F147" s="108" t="s">
        <v>708</v>
      </c>
      <c r="G147" s="107">
        <v>0.126</v>
      </c>
      <c r="H147" s="107">
        <v>0.18</v>
      </c>
      <c r="I147" s="120">
        <v>0.18</v>
      </c>
      <c r="J147" s="107">
        <v>0.21</v>
      </c>
      <c r="K147" s="107">
        <v>16.52</v>
      </c>
      <c r="L147" s="107">
        <v>0.02</v>
      </c>
      <c r="M147" s="107">
        <v>0.03</v>
      </c>
    </row>
    <row r="148" spans="1:13" ht="16.5" hidden="1" customHeight="1">
      <c r="A148" s="106" t="s">
        <v>465</v>
      </c>
      <c r="B148" s="107" t="s">
        <v>1386</v>
      </c>
      <c r="C148" s="108" t="s">
        <v>86</v>
      </c>
      <c r="D148" s="107" t="s">
        <v>1387</v>
      </c>
      <c r="E148" s="107" t="s">
        <v>45</v>
      </c>
      <c r="F148" s="108" t="s">
        <v>142</v>
      </c>
      <c r="G148" s="107">
        <v>325.38</v>
      </c>
      <c r="H148" s="107">
        <v>1.8</v>
      </c>
      <c r="I148" s="120">
        <v>1.8</v>
      </c>
      <c r="J148" s="107">
        <v>2.1</v>
      </c>
      <c r="K148" s="107">
        <v>16.52</v>
      </c>
      <c r="L148" s="107">
        <v>585.67999999999995</v>
      </c>
      <c r="M148" s="107">
        <v>683.3</v>
      </c>
    </row>
    <row r="149" spans="1:13" ht="16.5" hidden="1" customHeight="1">
      <c r="A149" s="106" t="s">
        <v>466</v>
      </c>
      <c r="B149" s="107" t="s">
        <v>1809</v>
      </c>
      <c r="C149" s="108" t="s">
        <v>86</v>
      </c>
      <c r="D149" s="107" t="s">
        <v>719</v>
      </c>
      <c r="E149" s="107" t="s">
        <v>1354</v>
      </c>
      <c r="F149" s="108" t="s">
        <v>708</v>
      </c>
      <c r="G149" s="107">
        <v>6</v>
      </c>
      <c r="H149" s="107">
        <v>0.46</v>
      </c>
      <c r="I149" s="120">
        <v>0.46</v>
      </c>
      <c r="J149" s="107">
        <v>0.54</v>
      </c>
      <c r="K149" s="107">
        <v>16.52</v>
      </c>
      <c r="L149" s="107">
        <v>2.76</v>
      </c>
      <c r="M149" s="107">
        <v>3.24</v>
      </c>
    </row>
    <row r="150" spans="1:13" ht="16.5" hidden="1" customHeight="1">
      <c r="A150" s="106" t="s">
        <v>467</v>
      </c>
      <c r="B150" s="107" t="s">
        <v>1810</v>
      </c>
      <c r="C150" s="108" t="s">
        <v>86</v>
      </c>
      <c r="D150" s="107" t="s">
        <v>719</v>
      </c>
      <c r="E150" s="107" t="s">
        <v>722</v>
      </c>
      <c r="F150" s="108" t="s">
        <v>708</v>
      </c>
      <c r="G150" s="107">
        <v>9.9825999999999997</v>
      </c>
      <c r="H150" s="107">
        <v>1.07</v>
      </c>
      <c r="I150" s="120">
        <v>1.07</v>
      </c>
      <c r="J150" s="107">
        <v>1.25</v>
      </c>
      <c r="K150" s="107">
        <v>16.52</v>
      </c>
      <c r="L150" s="107">
        <v>10.68</v>
      </c>
      <c r="M150" s="107">
        <v>12.48</v>
      </c>
    </row>
    <row r="151" spans="1:13" ht="16.5" hidden="1" customHeight="1">
      <c r="A151" s="106" t="s">
        <v>468</v>
      </c>
      <c r="B151" s="107" t="s">
        <v>1811</v>
      </c>
      <c r="C151" s="108" t="s">
        <v>86</v>
      </c>
      <c r="D151" s="107" t="s">
        <v>155</v>
      </c>
      <c r="E151" s="107" t="s">
        <v>1681</v>
      </c>
      <c r="F151" s="108" t="s">
        <v>103</v>
      </c>
      <c r="G151" s="107">
        <v>2.9306000000000001</v>
      </c>
      <c r="H151" s="107">
        <v>5.42</v>
      </c>
      <c r="I151" s="120">
        <v>5.42</v>
      </c>
      <c r="J151" s="107">
        <v>6.32</v>
      </c>
      <c r="K151" s="107">
        <v>16.52</v>
      </c>
      <c r="L151" s="107">
        <v>15.88</v>
      </c>
      <c r="M151" s="107">
        <v>18.52</v>
      </c>
    </row>
    <row r="152" spans="1:13" ht="16.5" hidden="1" customHeight="1">
      <c r="A152" s="106" t="s">
        <v>469</v>
      </c>
      <c r="B152" s="107" t="s">
        <v>1812</v>
      </c>
      <c r="C152" s="108" t="s">
        <v>86</v>
      </c>
      <c r="D152" s="107" t="s">
        <v>155</v>
      </c>
      <c r="E152" s="107" t="s">
        <v>1681</v>
      </c>
      <c r="F152" s="108" t="s">
        <v>160</v>
      </c>
      <c r="G152" s="107">
        <v>3.0339999999999998</v>
      </c>
      <c r="H152" s="107">
        <v>7.68</v>
      </c>
      <c r="I152" s="120">
        <v>7.68</v>
      </c>
      <c r="J152" s="107">
        <v>8.9499999999999993</v>
      </c>
      <c r="K152" s="107">
        <v>16.52</v>
      </c>
      <c r="L152" s="107">
        <v>23.3</v>
      </c>
      <c r="M152" s="107">
        <v>27.15</v>
      </c>
    </row>
    <row r="153" spans="1:13" ht="16.5" hidden="1" customHeight="1">
      <c r="A153" s="106" t="s">
        <v>470</v>
      </c>
      <c r="B153" s="107" t="s">
        <v>1813</v>
      </c>
      <c r="C153" s="108" t="s">
        <v>86</v>
      </c>
      <c r="D153" s="107" t="s">
        <v>155</v>
      </c>
      <c r="E153" s="107" t="s">
        <v>1814</v>
      </c>
      <c r="F153" s="108" t="s">
        <v>708</v>
      </c>
      <c r="G153" s="107">
        <v>1.6</v>
      </c>
      <c r="H153" s="107">
        <v>1.04</v>
      </c>
      <c r="I153" s="120">
        <v>1.04</v>
      </c>
      <c r="J153" s="107">
        <v>1.21</v>
      </c>
      <c r="K153" s="107">
        <v>16.52</v>
      </c>
      <c r="L153" s="107">
        <v>1.66</v>
      </c>
      <c r="M153" s="107">
        <v>1.94</v>
      </c>
    </row>
    <row r="154" spans="1:13" ht="16.5" hidden="1" customHeight="1">
      <c r="A154" s="106" t="s">
        <v>471</v>
      </c>
      <c r="B154" s="107" t="s">
        <v>1815</v>
      </c>
      <c r="C154" s="108" t="s">
        <v>86</v>
      </c>
      <c r="D154" s="107" t="s">
        <v>1816</v>
      </c>
      <c r="E154" s="107" t="s">
        <v>1817</v>
      </c>
      <c r="F154" s="108" t="s">
        <v>160</v>
      </c>
      <c r="G154" s="107">
        <v>13.83</v>
      </c>
      <c r="H154" s="107">
        <v>0.27</v>
      </c>
      <c r="I154" s="120">
        <v>0.27</v>
      </c>
      <c r="J154" s="107">
        <v>0.32</v>
      </c>
      <c r="K154" s="107">
        <v>16.52</v>
      </c>
      <c r="L154" s="107">
        <v>3.73</v>
      </c>
      <c r="M154" s="107">
        <v>4.43</v>
      </c>
    </row>
    <row r="155" spans="1:13" ht="16.5" hidden="1" customHeight="1">
      <c r="A155" s="106" t="s">
        <v>472</v>
      </c>
      <c r="B155" s="107" t="s">
        <v>1818</v>
      </c>
      <c r="C155" s="108" t="s">
        <v>86</v>
      </c>
      <c r="D155" s="107" t="s">
        <v>1816</v>
      </c>
      <c r="E155" s="107" t="s">
        <v>1819</v>
      </c>
      <c r="F155" s="108" t="s">
        <v>160</v>
      </c>
      <c r="G155" s="107">
        <v>5.34</v>
      </c>
      <c r="H155" s="107">
        <v>1.1499999999999999</v>
      </c>
      <c r="I155" s="120">
        <v>1.1499999999999999</v>
      </c>
      <c r="J155" s="107">
        <v>1.34</v>
      </c>
      <c r="K155" s="107">
        <v>16.52</v>
      </c>
      <c r="L155" s="107">
        <v>6.14</v>
      </c>
      <c r="M155" s="107">
        <v>7.16</v>
      </c>
    </row>
    <row r="156" spans="1:13" ht="16.5" hidden="1" customHeight="1">
      <c r="A156" s="106" t="s">
        <v>473</v>
      </c>
      <c r="B156" s="107" t="s">
        <v>1820</v>
      </c>
      <c r="C156" s="108" t="s">
        <v>86</v>
      </c>
      <c r="D156" s="107" t="s">
        <v>1816</v>
      </c>
      <c r="E156" s="107" t="s">
        <v>1821</v>
      </c>
      <c r="F156" s="108" t="s">
        <v>160</v>
      </c>
      <c r="G156" s="107">
        <v>122.5</v>
      </c>
      <c r="H156" s="107">
        <v>1.7</v>
      </c>
      <c r="I156" s="120">
        <v>1.7</v>
      </c>
      <c r="J156" s="107">
        <v>1.98</v>
      </c>
      <c r="K156" s="107">
        <v>16.52</v>
      </c>
      <c r="L156" s="107">
        <v>208.25</v>
      </c>
      <c r="M156" s="107">
        <v>242.55</v>
      </c>
    </row>
    <row r="157" spans="1:13" ht="16.5" hidden="1" customHeight="1">
      <c r="A157" s="106" t="s">
        <v>474</v>
      </c>
      <c r="B157" s="107" t="s">
        <v>1822</v>
      </c>
      <c r="C157" s="108" t="s">
        <v>86</v>
      </c>
      <c r="D157" s="107" t="s">
        <v>1816</v>
      </c>
      <c r="E157" s="107" t="s">
        <v>1823</v>
      </c>
      <c r="F157" s="108" t="s">
        <v>160</v>
      </c>
      <c r="G157" s="107">
        <v>31.391400000000001</v>
      </c>
      <c r="H157" s="107">
        <v>1.17</v>
      </c>
      <c r="I157" s="120">
        <v>1.17</v>
      </c>
      <c r="J157" s="107">
        <v>1.36</v>
      </c>
      <c r="K157" s="107">
        <v>16.52</v>
      </c>
      <c r="L157" s="107">
        <v>36.729999999999997</v>
      </c>
      <c r="M157" s="107">
        <v>42.69</v>
      </c>
    </row>
    <row r="158" spans="1:13" ht="16.5" hidden="1" customHeight="1">
      <c r="A158" s="106" t="s">
        <v>475</v>
      </c>
      <c r="B158" s="107" t="s">
        <v>1824</v>
      </c>
      <c r="C158" s="108" t="s">
        <v>86</v>
      </c>
      <c r="D158" s="107" t="s">
        <v>1816</v>
      </c>
      <c r="E158" s="107" t="s">
        <v>1825</v>
      </c>
      <c r="F158" s="108" t="s">
        <v>160</v>
      </c>
      <c r="G158" s="107">
        <v>3.673</v>
      </c>
      <c r="H158" s="107">
        <v>2.5099999999999998</v>
      </c>
      <c r="I158" s="120">
        <v>2.5099999999999998</v>
      </c>
      <c r="J158" s="107">
        <v>2.93</v>
      </c>
      <c r="K158" s="107">
        <v>16.52</v>
      </c>
      <c r="L158" s="107">
        <v>9.2200000000000006</v>
      </c>
      <c r="M158" s="107">
        <v>10.76</v>
      </c>
    </row>
    <row r="159" spans="1:13" ht="16.5" hidden="1" customHeight="1">
      <c r="A159" s="106" t="s">
        <v>476</v>
      </c>
      <c r="B159" s="107" t="s">
        <v>1826</v>
      </c>
      <c r="C159" s="108" t="s">
        <v>86</v>
      </c>
      <c r="D159" s="107" t="s">
        <v>1827</v>
      </c>
      <c r="E159" s="107" t="s">
        <v>1828</v>
      </c>
      <c r="F159" s="108" t="s">
        <v>160</v>
      </c>
      <c r="G159" s="107">
        <v>56.031999999999996</v>
      </c>
      <c r="H159" s="107">
        <v>6.43</v>
      </c>
      <c r="I159" s="120">
        <v>6.43</v>
      </c>
      <c r="J159" s="107">
        <v>7.49</v>
      </c>
      <c r="K159" s="107">
        <v>16.52</v>
      </c>
      <c r="L159" s="107">
        <v>360.29</v>
      </c>
      <c r="M159" s="107">
        <v>419.68</v>
      </c>
    </row>
    <row r="160" spans="1:13" ht="16.5" hidden="1" customHeight="1">
      <c r="A160" s="106" t="s">
        <v>477</v>
      </c>
      <c r="B160" s="107" t="s">
        <v>1829</v>
      </c>
      <c r="C160" s="108" t="s">
        <v>86</v>
      </c>
      <c r="D160" s="107" t="s">
        <v>1827</v>
      </c>
      <c r="E160" s="107" t="s">
        <v>1830</v>
      </c>
      <c r="F160" s="108" t="s">
        <v>160</v>
      </c>
      <c r="G160" s="107">
        <v>23.071999999999999</v>
      </c>
      <c r="H160" s="107">
        <v>8.66</v>
      </c>
      <c r="I160" s="120">
        <v>8.66</v>
      </c>
      <c r="J160" s="107">
        <v>10.09</v>
      </c>
      <c r="K160" s="107">
        <v>16.52</v>
      </c>
      <c r="L160" s="107">
        <v>199.8</v>
      </c>
      <c r="M160" s="107">
        <v>232.8</v>
      </c>
    </row>
    <row r="161" spans="1:13" ht="16.5" hidden="1" customHeight="1">
      <c r="A161" s="106" t="s">
        <v>478</v>
      </c>
      <c r="B161" s="107" t="s">
        <v>1831</v>
      </c>
      <c r="C161" s="108" t="s">
        <v>86</v>
      </c>
      <c r="D161" s="107" t="s">
        <v>1827</v>
      </c>
      <c r="E161" s="107" t="s">
        <v>1832</v>
      </c>
      <c r="F161" s="108" t="s">
        <v>160</v>
      </c>
      <c r="G161" s="107">
        <v>107.72799999999999</v>
      </c>
      <c r="H161" s="107">
        <v>12.45</v>
      </c>
      <c r="I161" s="120">
        <v>12.45</v>
      </c>
      <c r="J161" s="107">
        <v>14.51</v>
      </c>
      <c r="K161" s="107">
        <v>16.52</v>
      </c>
      <c r="L161" s="107">
        <v>1341.21</v>
      </c>
      <c r="M161" s="107">
        <v>1563.13</v>
      </c>
    </row>
    <row r="162" spans="1:13" ht="16.5" hidden="1" customHeight="1">
      <c r="A162" s="106" t="s">
        <v>479</v>
      </c>
      <c r="B162" s="107" t="s">
        <v>1833</v>
      </c>
      <c r="C162" s="108" t="s">
        <v>86</v>
      </c>
      <c r="D162" s="107" t="s">
        <v>1827</v>
      </c>
      <c r="E162" s="107" t="s">
        <v>1834</v>
      </c>
      <c r="F162" s="108" t="s">
        <v>160</v>
      </c>
      <c r="G162" s="107">
        <v>18.128</v>
      </c>
      <c r="H162" s="107">
        <v>36.5</v>
      </c>
      <c r="I162" s="120">
        <v>36.5</v>
      </c>
      <c r="J162" s="107">
        <v>42.53</v>
      </c>
      <c r="K162" s="107">
        <v>16.52</v>
      </c>
      <c r="L162" s="107">
        <v>661.67</v>
      </c>
      <c r="M162" s="107">
        <v>770.98</v>
      </c>
    </row>
    <row r="163" spans="1:13" ht="16.5" hidden="1" customHeight="1">
      <c r="A163" s="106" t="s">
        <v>480</v>
      </c>
      <c r="B163" s="107" t="s">
        <v>1835</v>
      </c>
      <c r="C163" s="108" t="s">
        <v>86</v>
      </c>
      <c r="D163" s="107" t="s">
        <v>1836</v>
      </c>
      <c r="E163" s="107" t="s">
        <v>45</v>
      </c>
      <c r="F163" s="108" t="s">
        <v>708</v>
      </c>
      <c r="G163" s="107">
        <v>12.8558</v>
      </c>
      <c r="H163" s="107">
        <v>9.59</v>
      </c>
      <c r="I163" s="120">
        <v>9.59</v>
      </c>
      <c r="J163" s="107">
        <v>11.18</v>
      </c>
      <c r="K163" s="107">
        <v>16.52</v>
      </c>
      <c r="L163" s="107">
        <v>123.29</v>
      </c>
      <c r="M163" s="107">
        <v>143.72999999999999</v>
      </c>
    </row>
    <row r="164" spans="1:13" ht="16.5" hidden="1" customHeight="1">
      <c r="A164" s="106" t="s">
        <v>482</v>
      </c>
      <c r="B164" s="107" t="s">
        <v>1837</v>
      </c>
      <c r="C164" s="108" t="s">
        <v>86</v>
      </c>
      <c r="D164" s="107" t="s">
        <v>1838</v>
      </c>
      <c r="E164" s="107" t="s">
        <v>45</v>
      </c>
      <c r="F164" s="108" t="s">
        <v>103</v>
      </c>
      <c r="G164" s="107">
        <v>14.8</v>
      </c>
      <c r="H164" s="107">
        <v>5.44</v>
      </c>
      <c r="I164" s="120">
        <v>5.44</v>
      </c>
      <c r="J164" s="107">
        <v>6.34</v>
      </c>
      <c r="K164" s="107">
        <v>16.52</v>
      </c>
      <c r="L164" s="107">
        <v>80.510000000000005</v>
      </c>
      <c r="M164" s="107">
        <v>93.83</v>
      </c>
    </row>
    <row r="165" spans="1:13" ht="16.5" hidden="1" customHeight="1">
      <c r="A165" s="106" t="s">
        <v>485</v>
      </c>
      <c r="B165" s="107" t="s">
        <v>1839</v>
      </c>
      <c r="C165" s="108" t="s">
        <v>86</v>
      </c>
      <c r="D165" s="107" t="s">
        <v>1359</v>
      </c>
      <c r="E165" s="107" t="s">
        <v>1840</v>
      </c>
      <c r="F165" s="108" t="s">
        <v>708</v>
      </c>
      <c r="G165" s="107">
        <v>3.6</v>
      </c>
      <c r="H165" s="107">
        <v>0.43</v>
      </c>
      <c r="I165" s="120">
        <v>0.43</v>
      </c>
      <c r="J165" s="107">
        <v>0.5</v>
      </c>
      <c r="K165" s="107">
        <v>16.52</v>
      </c>
      <c r="L165" s="107">
        <v>1.55</v>
      </c>
      <c r="M165" s="107">
        <v>1.8</v>
      </c>
    </row>
    <row r="166" spans="1:13" ht="16.5" hidden="1" customHeight="1">
      <c r="A166" s="106" t="s">
        <v>487</v>
      </c>
      <c r="B166" s="107" t="s">
        <v>1841</v>
      </c>
      <c r="C166" s="108" t="s">
        <v>86</v>
      </c>
      <c r="D166" s="107" t="s">
        <v>1842</v>
      </c>
      <c r="E166" s="107" t="s">
        <v>1843</v>
      </c>
      <c r="F166" s="108" t="s">
        <v>160</v>
      </c>
      <c r="G166" s="107">
        <v>0.753</v>
      </c>
      <c r="H166" s="107">
        <v>1.79</v>
      </c>
      <c r="I166" s="120">
        <v>1.79</v>
      </c>
      <c r="J166" s="107">
        <v>2.08</v>
      </c>
      <c r="K166" s="107">
        <v>16.52</v>
      </c>
      <c r="L166" s="107">
        <v>1.35</v>
      </c>
      <c r="M166" s="107">
        <v>1.57</v>
      </c>
    </row>
    <row r="167" spans="1:13" ht="16.5" hidden="1" customHeight="1">
      <c r="A167" s="106" t="s">
        <v>489</v>
      </c>
      <c r="B167" s="107" t="s">
        <v>1844</v>
      </c>
      <c r="C167" s="108" t="s">
        <v>86</v>
      </c>
      <c r="D167" s="107" t="s">
        <v>1845</v>
      </c>
      <c r="E167" s="107" t="s">
        <v>1364</v>
      </c>
      <c r="F167" s="108" t="s">
        <v>160</v>
      </c>
      <c r="G167" s="107">
        <v>2.0499999999999998</v>
      </c>
      <c r="H167" s="107">
        <v>4.33</v>
      </c>
      <c r="I167" s="120">
        <v>4.33</v>
      </c>
      <c r="J167" s="107">
        <v>5.05</v>
      </c>
      <c r="K167" s="107">
        <v>16.52</v>
      </c>
      <c r="L167" s="107">
        <v>8.8800000000000008</v>
      </c>
      <c r="M167" s="107">
        <v>10.35</v>
      </c>
    </row>
    <row r="168" spans="1:13" ht="16.5" hidden="1" customHeight="1">
      <c r="A168" s="106" t="s">
        <v>491</v>
      </c>
      <c r="B168" s="107" t="s">
        <v>1846</v>
      </c>
      <c r="C168" s="108" t="s">
        <v>86</v>
      </c>
      <c r="D168" s="107" t="s">
        <v>158</v>
      </c>
      <c r="E168" s="107" t="s">
        <v>1681</v>
      </c>
      <c r="F168" s="108" t="s">
        <v>708</v>
      </c>
      <c r="G168" s="107">
        <v>3.0339999999999998</v>
      </c>
      <c r="H168" s="107">
        <v>3.09</v>
      </c>
      <c r="I168" s="120">
        <v>3.09</v>
      </c>
      <c r="J168" s="107">
        <v>3.6</v>
      </c>
      <c r="K168" s="107">
        <v>16.52</v>
      </c>
      <c r="L168" s="107">
        <v>9.3800000000000008</v>
      </c>
      <c r="M168" s="107">
        <v>10.92</v>
      </c>
    </row>
    <row r="169" spans="1:13" ht="16.5" hidden="1" customHeight="1">
      <c r="A169" s="106" t="s">
        <v>493</v>
      </c>
      <c r="B169" s="107" t="s">
        <v>1847</v>
      </c>
      <c r="C169" s="108" t="s">
        <v>86</v>
      </c>
      <c r="D169" s="107" t="s">
        <v>158</v>
      </c>
      <c r="E169" s="107" t="s">
        <v>1848</v>
      </c>
      <c r="F169" s="108" t="s">
        <v>708</v>
      </c>
      <c r="G169" s="107">
        <v>2.85</v>
      </c>
      <c r="H169" s="107">
        <v>6.27</v>
      </c>
      <c r="I169" s="120">
        <v>6.27</v>
      </c>
      <c r="J169" s="107">
        <v>7.31</v>
      </c>
      <c r="K169" s="107">
        <v>16.52</v>
      </c>
      <c r="L169" s="107">
        <v>17.87</v>
      </c>
      <c r="M169" s="107">
        <v>20.83</v>
      </c>
    </row>
    <row r="170" spans="1:13" ht="16.5" hidden="1" customHeight="1">
      <c r="A170" s="106" t="s">
        <v>495</v>
      </c>
      <c r="B170" s="107" t="s">
        <v>1849</v>
      </c>
      <c r="C170" s="108" t="s">
        <v>86</v>
      </c>
      <c r="D170" s="107" t="s">
        <v>158</v>
      </c>
      <c r="E170" s="107" t="s">
        <v>1850</v>
      </c>
      <c r="F170" s="108" t="s">
        <v>708</v>
      </c>
      <c r="G170" s="107">
        <v>2.7936000000000001</v>
      </c>
      <c r="H170" s="107">
        <v>6.18</v>
      </c>
      <c r="I170" s="120">
        <v>6.18</v>
      </c>
      <c r="J170" s="107">
        <v>7.2</v>
      </c>
      <c r="K170" s="107">
        <v>16.52</v>
      </c>
      <c r="L170" s="107">
        <v>17.260000000000002</v>
      </c>
      <c r="M170" s="107">
        <v>20.11</v>
      </c>
    </row>
    <row r="171" spans="1:13" ht="16.5" hidden="1" customHeight="1">
      <c r="A171" s="106" t="s">
        <v>497</v>
      </c>
      <c r="B171" s="171" t="s">
        <v>1851</v>
      </c>
      <c r="C171" s="172" t="s">
        <v>355</v>
      </c>
      <c r="D171" s="171" t="s">
        <v>1852</v>
      </c>
      <c r="E171" s="171" t="s">
        <v>45</v>
      </c>
      <c r="F171" s="172" t="s">
        <v>142</v>
      </c>
      <c r="G171" s="171">
        <v>180</v>
      </c>
      <c r="H171" s="171">
        <v>82.87</v>
      </c>
      <c r="I171" s="173">
        <v>82.87</v>
      </c>
      <c r="J171" s="171">
        <v>96.56</v>
      </c>
      <c r="K171" s="171">
        <v>16.52</v>
      </c>
      <c r="L171" s="171">
        <v>14916.6</v>
      </c>
      <c r="M171" s="171">
        <v>17380.8</v>
      </c>
    </row>
    <row r="172" spans="1:13" ht="16.5" hidden="1" customHeight="1">
      <c r="A172" s="106" t="s">
        <v>499</v>
      </c>
      <c r="B172" s="116" t="s">
        <v>1851</v>
      </c>
      <c r="C172" s="117" t="s">
        <v>355</v>
      </c>
      <c r="D172" s="116" t="s">
        <v>1853</v>
      </c>
      <c r="E172" s="116" t="s">
        <v>45</v>
      </c>
      <c r="F172" s="117" t="s">
        <v>142</v>
      </c>
      <c r="G172" s="116">
        <v>72</v>
      </c>
      <c r="H172" s="116">
        <v>60.58</v>
      </c>
      <c r="I172" s="123">
        <v>60.58</v>
      </c>
      <c r="J172" s="116">
        <v>70.587999999999994</v>
      </c>
      <c r="K172" s="116">
        <v>16.52</v>
      </c>
      <c r="L172" s="116">
        <v>4361.76</v>
      </c>
      <c r="M172" s="116">
        <v>5082.34</v>
      </c>
    </row>
    <row r="173" spans="1:13" ht="16.5" hidden="1" customHeight="1">
      <c r="A173" s="106" t="s">
        <v>501</v>
      </c>
      <c r="B173" s="116" t="s">
        <v>1854</v>
      </c>
      <c r="C173" s="117" t="s">
        <v>355</v>
      </c>
      <c r="D173" s="116" t="s">
        <v>1855</v>
      </c>
      <c r="E173" s="116" t="s">
        <v>45</v>
      </c>
      <c r="F173" s="117" t="s">
        <v>138</v>
      </c>
      <c r="G173" s="116">
        <v>16.666699999999999</v>
      </c>
      <c r="H173" s="116">
        <v>32.56</v>
      </c>
      <c r="I173" s="123">
        <v>32.56</v>
      </c>
      <c r="J173" s="116">
        <v>37.94</v>
      </c>
      <c r="K173" s="116">
        <v>16.52</v>
      </c>
      <c r="L173" s="116">
        <v>542.66999999999996</v>
      </c>
      <c r="M173" s="116">
        <v>632.33000000000004</v>
      </c>
    </row>
    <row r="174" spans="1:13" ht="16.5" hidden="1" customHeight="1">
      <c r="A174" s="106" t="s">
        <v>505</v>
      </c>
      <c r="B174" s="116" t="s">
        <v>1854</v>
      </c>
      <c r="C174" s="117" t="s">
        <v>355</v>
      </c>
      <c r="D174" s="116" t="s">
        <v>1856</v>
      </c>
      <c r="E174" s="116" t="s">
        <v>45</v>
      </c>
      <c r="F174" s="117" t="s">
        <v>138</v>
      </c>
      <c r="G174" s="116">
        <v>69</v>
      </c>
      <c r="H174" s="116">
        <v>64.37</v>
      </c>
      <c r="I174" s="123">
        <v>64.37</v>
      </c>
      <c r="J174" s="116">
        <v>75</v>
      </c>
      <c r="K174" s="116">
        <v>16.52</v>
      </c>
      <c r="L174" s="116">
        <v>4441.53</v>
      </c>
      <c r="M174" s="116">
        <v>5175</v>
      </c>
    </row>
    <row r="175" spans="1:13" ht="16.5" hidden="1" customHeight="1">
      <c r="A175" s="106" t="s">
        <v>508</v>
      </c>
      <c r="B175" s="116" t="s">
        <v>1854</v>
      </c>
      <c r="C175" s="117" t="s">
        <v>355</v>
      </c>
      <c r="D175" s="116" t="s">
        <v>1857</v>
      </c>
      <c r="E175" s="116" t="s">
        <v>45</v>
      </c>
      <c r="F175" s="117" t="s">
        <v>138</v>
      </c>
      <c r="G175" s="116">
        <v>10</v>
      </c>
      <c r="H175" s="116">
        <v>26.18</v>
      </c>
      <c r="I175" s="123">
        <v>26.18</v>
      </c>
      <c r="J175" s="116">
        <v>30.5</v>
      </c>
      <c r="K175" s="116">
        <v>16.52</v>
      </c>
      <c r="L175" s="116">
        <v>261.8</v>
      </c>
      <c r="M175" s="116">
        <v>305</v>
      </c>
    </row>
    <row r="176" spans="1:13" ht="16.5" hidden="1" customHeight="1">
      <c r="A176" s="106" t="s">
        <v>509</v>
      </c>
      <c r="B176" s="116" t="s">
        <v>1854</v>
      </c>
      <c r="C176" s="117" t="s">
        <v>355</v>
      </c>
      <c r="D176" s="116" t="s">
        <v>1858</v>
      </c>
      <c r="E176" s="116" t="s">
        <v>45</v>
      </c>
      <c r="F176" s="117" t="s">
        <v>138</v>
      </c>
      <c r="G176" s="116">
        <v>4</v>
      </c>
      <c r="H176" s="116">
        <v>130.61000000000001</v>
      </c>
      <c r="I176" s="123">
        <v>130.61000000000001</v>
      </c>
      <c r="J176" s="116">
        <v>152.19</v>
      </c>
      <c r="K176" s="116">
        <v>16.52</v>
      </c>
      <c r="L176" s="116">
        <v>522.44000000000005</v>
      </c>
      <c r="M176" s="116">
        <v>608.76</v>
      </c>
    </row>
    <row r="177" spans="1:13" ht="16.5" hidden="1" customHeight="1">
      <c r="A177" s="106" t="s">
        <v>511</v>
      </c>
      <c r="B177" s="116" t="s">
        <v>1854</v>
      </c>
      <c r="C177" s="117" t="s">
        <v>355</v>
      </c>
      <c r="D177" s="116" t="s">
        <v>1855</v>
      </c>
      <c r="E177" s="116" t="s">
        <v>45</v>
      </c>
      <c r="F177" s="117" t="s">
        <v>138</v>
      </c>
      <c r="G177" s="116">
        <v>2</v>
      </c>
      <c r="H177" s="116">
        <v>35.619999999999997</v>
      </c>
      <c r="I177" s="123">
        <v>35.619999999999997</v>
      </c>
      <c r="J177" s="116">
        <v>41.5</v>
      </c>
      <c r="K177" s="116">
        <v>16.52</v>
      </c>
      <c r="L177" s="116">
        <v>71.239999999999995</v>
      </c>
      <c r="M177" s="116">
        <v>83</v>
      </c>
    </row>
    <row r="178" spans="1:13" ht="16.5" hidden="1" customHeight="1">
      <c r="A178" s="106" t="s">
        <v>512</v>
      </c>
      <c r="B178" s="116" t="s">
        <v>1859</v>
      </c>
      <c r="C178" s="117" t="s">
        <v>355</v>
      </c>
      <c r="D178" s="116" t="s">
        <v>1860</v>
      </c>
      <c r="E178" s="116" t="s">
        <v>45</v>
      </c>
      <c r="F178" s="117" t="s">
        <v>142</v>
      </c>
      <c r="G178" s="116">
        <v>45.45</v>
      </c>
      <c r="H178" s="116">
        <v>8.7200000000000006</v>
      </c>
      <c r="I178" s="123">
        <v>8.7200000000000006</v>
      </c>
      <c r="J178" s="116">
        <v>10.161</v>
      </c>
      <c r="K178" s="116">
        <v>16.52</v>
      </c>
      <c r="L178" s="116">
        <v>396.32</v>
      </c>
      <c r="M178" s="116">
        <v>461.82</v>
      </c>
    </row>
    <row r="179" spans="1:13" ht="16.5" hidden="1" customHeight="1">
      <c r="A179" s="106" t="s">
        <v>517</v>
      </c>
      <c r="B179" s="107" t="s">
        <v>1861</v>
      </c>
      <c r="C179" s="108" t="s">
        <v>86</v>
      </c>
      <c r="D179" s="107" t="s">
        <v>1862</v>
      </c>
      <c r="E179" s="107" t="s">
        <v>45</v>
      </c>
      <c r="F179" s="108" t="s">
        <v>142</v>
      </c>
      <c r="G179" s="107">
        <v>278.25</v>
      </c>
      <c r="H179" s="107">
        <v>0.95</v>
      </c>
      <c r="I179" s="120">
        <v>0.95</v>
      </c>
      <c r="J179" s="107">
        <v>1.1100000000000001</v>
      </c>
      <c r="K179" s="107">
        <v>16.52</v>
      </c>
      <c r="L179" s="107">
        <v>264.33999999999997</v>
      </c>
      <c r="M179" s="107">
        <v>308.86</v>
      </c>
    </row>
    <row r="180" spans="1:13" ht="16.5" hidden="1" customHeight="1">
      <c r="A180" s="106" t="s">
        <v>518</v>
      </c>
      <c r="B180" s="107" t="s">
        <v>1863</v>
      </c>
      <c r="C180" s="108" t="s">
        <v>86</v>
      </c>
      <c r="D180" s="107" t="s">
        <v>1801</v>
      </c>
      <c r="E180" s="107" t="s">
        <v>1681</v>
      </c>
      <c r="F180" s="108" t="s">
        <v>103</v>
      </c>
      <c r="G180" s="107">
        <v>8.1839999999999993</v>
      </c>
      <c r="H180" s="107">
        <v>5.44</v>
      </c>
      <c r="I180" s="120">
        <v>5.44</v>
      </c>
      <c r="J180" s="107">
        <v>6.34</v>
      </c>
      <c r="K180" s="107">
        <v>16.52</v>
      </c>
      <c r="L180" s="107">
        <v>44.52</v>
      </c>
      <c r="M180" s="107">
        <v>51.89</v>
      </c>
    </row>
    <row r="181" spans="1:13" ht="16.5" hidden="1" customHeight="1">
      <c r="A181" s="106" t="s">
        <v>522</v>
      </c>
      <c r="B181" s="107" t="s">
        <v>1864</v>
      </c>
      <c r="C181" s="108" t="s">
        <v>86</v>
      </c>
      <c r="D181" s="107" t="s">
        <v>1803</v>
      </c>
      <c r="E181" s="107" t="s">
        <v>1681</v>
      </c>
      <c r="F181" s="108" t="s">
        <v>103</v>
      </c>
      <c r="G181" s="107">
        <v>2.5371999999999999</v>
      </c>
      <c r="H181" s="107">
        <v>5.44</v>
      </c>
      <c r="I181" s="120">
        <v>5.44</v>
      </c>
      <c r="J181" s="107">
        <v>6.34</v>
      </c>
      <c r="K181" s="107">
        <v>16.52</v>
      </c>
      <c r="L181" s="107">
        <v>13.8</v>
      </c>
      <c r="M181" s="107">
        <v>16.09</v>
      </c>
    </row>
    <row r="182" spans="1:13" ht="16.5" hidden="1" customHeight="1">
      <c r="A182" s="106" t="s">
        <v>523</v>
      </c>
      <c r="B182" s="107" t="s">
        <v>1865</v>
      </c>
      <c r="C182" s="108" t="s">
        <v>86</v>
      </c>
      <c r="D182" s="107" t="s">
        <v>1866</v>
      </c>
      <c r="E182" s="107" t="s">
        <v>1867</v>
      </c>
      <c r="F182" s="108" t="s">
        <v>708</v>
      </c>
      <c r="G182" s="107">
        <v>12.8558</v>
      </c>
      <c r="H182" s="107">
        <v>0.23</v>
      </c>
      <c r="I182" s="120">
        <v>0.23</v>
      </c>
      <c r="J182" s="107">
        <v>0.27</v>
      </c>
      <c r="K182" s="107">
        <v>16.52</v>
      </c>
      <c r="L182" s="107">
        <v>2.96</v>
      </c>
      <c r="M182" s="107">
        <v>3.47</v>
      </c>
    </row>
    <row r="183" spans="1:13" ht="16.5" hidden="1" customHeight="1">
      <c r="A183" s="106" t="s">
        <v>527</v>
      </c>
      <c r="B183" s="107" t="s">
        <v>1868</v>
      </c>
      <c r="C183" s="108" t="s">
        <v>86</v>
      </c>
      <c r="D183" s="107" t="s">
        <v>1389</v>
      </c>
      <c r="E183" s="107" t="s">
        <v>98</v>
      </c>
      <c r="F183" s="108" t="s">
        <v>1391</v>
      </c>
      <c r="G183" s="107">
        <v>151.54650000000001</v>
      </c>
      <c r="H183" s="107">
        <v>12.87</v>
      </c>
      <c r="I183" s="120">
        <v>12.87</v>
      </c>
      <c r="J183" s="107">
        <v>15</v>
      </c>
      <c r="K183" s="107">
        <v>16.52</v>
      </c>
      <c r="L183" s="107">
        <v>1950.4</v>
      </c>
      <c r="M183" s="107">
        <v>2273.1999999999998</v>
      </c>
    </row>
    <row r="184" spans="1:13" ht="16.5" hidden="1" customHeight="1">
      <c r="A184" s="106" t="s">
        <v>531</v>
      </c>
      <c r="B184" s="107" t="s">
        <v>1388</v>
      </c>
      <c r="C184" s="108" t="s">
        <v>86</v>
      </c>
      <c r="D184" s="107" t="s">
        <v>1389</v>
      </c>
      <c r="E184" s="107" t="s">
        <v>1390</v>
      </c>
      <c r="F184" s="108" t="s">
        <v>1391</v>
      </c>
      <c r="G184" s="107">
        <v>5.1947999999999999</v>
      </c>
      <c r="H184" s="107">
        <v>12.87</v>
      </c>
      <c r="I184" s="120">
        <v>12.87</v>
      </c>
      <c r="J184" s="107">
        <v>15</v>
      </c>
      <c r="K184" s="107">
        <v>16.52</v>
      </c>
      <c r="L184" s="107">
        <v>66.86</v>
      </c>
      <c r="M184" s="107">
        <v>77.92</v>
      </c>
    </row>
    <row r="185" spans="1:13" ht="16.5" hidden="1" customHeight="1">
      <c r="A185" s="106" t="s">
        <v>535</v>
      </c>
      <c r="B185" s="107" t="s">
        <v>1392</v>
      </c>
      <c r="C185" s="108" t="s">
        <v>86</v>
      </c>
      <c r="D185" s="107" t="s">
        <v>1389</v>
      </c>
      <c r="E185" s="107" t="s">
        <v>1393</v>
      </c>
      <c r="F185" s="108" t="s">
        <v>1391</v>
      </c>
      <c r="G185" s="107">
        <v>5.1947999999999999</v>
      </c>
      <c r="H185" s="107">
        <v>26.64</v>
      </c>
      <c r="I185" s="120">
        <v>26.64</v>
      </c>
      <c r="J185" s="107">
        <v>31.04</v>
      </c>
      <c r="K185" s="107">
        <v>16.52</v>
      </c>
      <c r="L185" s="107">
        <v>138.38999999999999</v>
      </c>
      <c r="M185" s="107">
        <v>161.25</v>
      </c>
    </row>
    <row r="186" spans="1:13" ht="16.5" hidden="1" customHeight="1">
      <c r="A186" s="111" t="s">
        <v>536</v>
      </c>
      <c r="B186" s="118" t="s">
        <v>1869</v>
      </c>
      <c r="C186" s="119" t="s">
        <v>86</v>
      </c>
      <c r="D186" s="118" t="s">
        <v>1870</v>
      </c>
      <c r="E186" s="118" t="s">
        <v>1390</v>
      </c>
      <c r="F186" s="119" t="s">
        <v>1391</v>
      </c>
      <c r="G186" s="118">
        <v>1.2169000000000001</v>
      </c>
      <c r="H186" s="118">
        <v>4.2699999999999996</v>
      </c>
      <c r="I186" s="124">
        <v>4.2699999999999996</v>
      </c>
      <c r="J186" s="118">
        <v>4.9800000000000004</v>
      </c>
      <c r="K186" s="118">
        <v>16.52</v>
      </c>
      <c r="L186" s="118">
        <v>5.2</v>
      </c>
      <c r="M186" s="118">
        <v>6.06</v>
      </c>
    </row>
    <row r="187" spans="1:13" ht="16.5" hidden="1" customHeight="1">
      <c r="A187" s="111" t="s">
        <v>540</v>
      </c>
      <c r="B187" s="118" t="s">
        <v>1869</v>
      </c>
      <c r="C187" s="119" t="s">
        <v>86</v>
      </c>
      <c r="D187" s="118" t="s">
        <v>1870</v>
      </c>
      <c r="E187" s="118" t="s">
        <v>1390</v>
      </c>
      <c r="F187" s="119" t="s">
        <v>1391</v>
      </c>
      <c r="G187" s="118">
        <v>0.40279999999999999</v>
      </c>
      <c r="H187" s="118">
        <v>4.2699999999999996</v>
      </c>
      <c r="I187" s="124">
        <v>4.2699999999999996</v>
      </c>
      <c r="J187" s="118">
        <v>4.9749999999999996</v>
      </c>
      <c r="K187" s="118">
        <v>16.52</v>
      </c>
      <c r="L187" s="118">
        <v>1.72</v>
      </c>
      <c r="M187" s="118">
        <v>2</v>
      </c>
    </row>
    <row r="188" spans="1:13" ht="16.5" hidden="1" customHeight="1">
      <c r="A188" s="111" t="s">
        <v>544</v>
      </c>
      <c r="B188" s="118" t="s">
        <v>1871</v>
      </c>
      <c r="C188" s="119" t="s">
        <v>86</v>
      </c>
      <c r="D188" s="118" t="s">
        <v>1870</v>
      </c>
      <c r="E188" s="118" t="s">
        <v>1872</v>
      </c>
      <c r="F188" s="119" t="s">
        <v>1391</v>
      </c>
      <c r="G188" s="118">
        <v>7.4969999999999999</v>
      </c>
      <c r="H188" s="118">
        <v>3.04</v>
      </c>
      <c r="I188" s="124">
        <v>3.04</v>
      </c>
      <c r="J188" s="118">
        <v>3.54</v>
      </c>
      <c r="K188" s="118">
        <v>16.52</v>
      </c>
      <c r="L188" s="118">
        <v>22.79</v>
      </c>
      <c r="M188" s="118">
        <v>26.54</v>
      </c>
    </row>
    <row r="189" spans="1:13" ht="16.5" hidden="1" customHeight="1">
      <c r="A189" s="111" t="s">
        <v>548</v>
      </c>
      <c r="B189" s="118" t="s">
        <v>1871</v>
      </c>
      <c r="C189" s="119" t="s">
        <v>86</v>
      </c>
      <c r="D189" s="118" t="s">
        <v>1870</v>
      </c>
      <c r="E189" s="118" t="s">
        <v>1872</v>
      </c>
      <c r="F189" s="119" t="s">
        <v>1391</v>
      </c>
      <c r="G189" s="118">
        <v>0.96</v>
      </c>
      <c r="H189" s="118">
        <v>3.04</v>
      </c>
      <c r="I189" s="124">
        <v>3.04</v>
      </c>
      <c r="J189" s="118">
        <v>3.5419999999999998</v>
      </c>
      <c r="K189" s="118">
        <v>16.52</v>
      </c>
      <c r="L189" s="118">
        <v>2.92</v>
      </c>
      <c r="M189" s="118">
        <v>3.4</v>
      </c>
    </row>
    <row r="190" spans="1:13" ht="16.5" hidden="1" customHeight="1">
      <c r="A190" s="111" t="s">
        <v>549</v>
      </c>
      <c r="B190" s="118" t="s">
        <v>1873</v>
      </c>
      <c r="C190" s="119" t="s">
        <v>86</v>
      </c>
      <c r="D190" s="118" t="s">
        <v>1870</v>
      </c>
      <c r="E190" s="118" t="s">
        <v>1393</v>
      </c>
      <c r="F190" s="119" t="s">
        <v>1391</v>
      </c>
      <c r="G190" s="118">
        <v>95.285700000000006</v>
      </c>
      <c r="H190" s="118">
        <v>11.97</v>
      </c>
      <c r="I190" s="124">
        <v>11.97</v>
      </c>
      <c r="J190" s="118">
        <v>13.95</v>
      </c>
      <c r="K190" s="118">
        <v>16.52</v>
      </c>
      <c r="L190" s="118">
        <v>1140.57</v>
      </c>
      <c r="M190" s="118">
        <v>1329.24</v>
      </c>
    </row>
    <row r="191" spans="1:13" ht="16.5" hidden="1" customHeight="1">
      <c r="A191" s="111" t="s">
        <v>552</v>
      </c>
      <c r="B191" s="118" t="s">
        <v>1873</v>
      </c>
      <c r="C191" s="119" t="s">
        <v>86</v>
      </c>
      <c r="D191" s="118" t="s">
        <v>1870</v>
      </c>
      <c r="E191" s="118" t="s">
        <v>1393</v>
      </c>
      <c r="F191" s="119" t="s">
        <v>1391</v>
      </c>
      <c r="G191" s="118">
        <v>29.1767</v>
      </c>
      <c r="H191" s="118">
        <v>11.97</v>
      </c>
      <c r="I191" s="124">
        <v>11.97</v>
      </c>
      <c r="J191" s="118">
        <v>13.946999999999999</v>
      </c>
      <c r="K191" s="118">
        <v>16.52</v>
      </c>
      <c r="L191" s="118">
        <v>349.25</v>
      </c>
      <c r="M191" s="118">
        <v>406.93</v>
      </c>
    </row>
    <row r="192" spans="1:13" ht="16.5" hidden="1" customHeight="1">
      <c r="A192" s="106" t="s">
        <v>553</v>
      </c>
      <c r="B192" s="107" t="s">
        <v>1874</v>
      </c>
      <c r="C192" s="108" t="s">
        <v>86</v>
      </c>
      <c r="D192" s="107" t="s">
        <v>1875</v>
      </c>
      <c r="E192" s="107" t="s">
        <v>1876</v>
      </c>
      <c r="F192" s="108" t="s">
        <v>708</v>
      </c>
      <c r="G192" s="107">
        <v>8.2644000000000002</v>
      </c>
      <c r="H192" s="107">
        <v>0.08</v>
      </c>
      <c r="I192" s="120">
        <v>0.08</v>
      </c>
      <c r="J192" s="107">
        <v>0.09</v>
      </c>
      <c r="K192" s="107">
        <v>16.52</v>
      </c>
      <c r="L192" s="107">
        <v>0.66</v>
      </c>
      <c r="M192" s="107">
        <v>0.74</v>
      </c>
    </row>
    <row r="193" spans="1:13" ht="16.5" hidden="1" customHeight="1">
      <c r="A193" s="111" t="s">
        <v>557</v>
      </c>
      <c r="B193" s="118" t="s">
        <v>1394</v>
      </c>
      <c r="C193" s="119" t="s">
        <v>86</v>
      </c>
      <c r="D193" s="118" t="s">
        <v>1395</v>
      </c>
      <c r="E193" s="118" t="s">
        <v>1396</v>
      </c>
      <c r="F193" s="119" t="s">
        <v>754</v>
      </c>
      <c r="G193" s="118">
        <v>440.15280000000001</v>
      </c>
      <c r="H193" s="118">
        <v>0.94</v>
      </c>
      <c r="I193" s="124">
        <v>0.94</v>
      </c>
      <c r="J193" s="118">
        <v>1.1000000000000001</v>
      </c>
      <c r="K193" s="118">
        <v>16.52</v>
      </c>
      <c r="L193" s="118">
        <v>413.74</v>
      </c>
      <c r="M193" s="118">
        <v>484.17</v>
      </c>
    </row>
    <row r="194" spans="1:13" ht="16.5" hidden="1" customHeight="1">
      <c r="A194" s="111" t="s">
        <v>558</v>
      </c>
      <c r="B194" s="118" t="s">
        <v>1394</v>
      </c>
      <c r="C194" s="119" t="s">
        <v>86</v>
      </c>
      <c r="D194" s="118" t="s">
        <v>1395</v>
      </c>
      <c r="E194" s="118" t="s">
        <v>1396</v>
      </c>
      <c r="F194" s="119" t="s">
        <v>754</v>
      </c>
      <c r="G194" s="118">
        <v>67.538300000000007</v>
      </c>
      <c r="H194" s="118">
        <v>0.94</v>
      </c>
      <c r="I194" s="124">
        <v>0.94</v>
      </c>
      <c r="J194" s="118">
        <v>1.095</v>
      </c>
      <c r="K194" s="118">
        <v>16.52</v>
      </c>
      <c r="L194" s="118">
        <v>63.49</v>
      </c>
      <c r="M194" s="118">
        <v>73.95</v>
      </c>
    </row>
    <row r="195" spans="1:13" ht="16.5" hidden="1" customHeight="1">
      <c r="A195" s="111" t="s">
        <v>559</v>
      </c>
      <c r="B195" s="118" t="s">
        <v>176</v>
      </c>
      <c r="C195" s="119" t="s">
        <v>86</v>
      </c>
      <c r="D195" s="118" t="s">
        <v>177</v>
      </c>
      <c r="E195" s="118" t="s">
        <v>98</v>
      </c>
      <c r="F195" s="119" t="s">
        <v>103</v>
      </c>
      <c r="G195" s="118">
        <v>736.80970000000002</v>
      </c>
      <c r="H195" s="118">
        <v>6.01</v>
      </c>
      <c r="I195" s="124">
        <v>6.01</v>
      </c>
      <c r="J195" s="118">
        <v>7</v>
      </c>
      <c r="K195" s="118">
        <v>16.52</v>
      </c>
      <c r="L195" s="118">
        <v>4428.2299999999996</v>
      </c>
      <c r="M195" s="118">
        <v>5157.67</v>
      </c>
    </row>
    <row r="196" spans="1:13" ht="16.5" hidden="1" customHeight="1">
      <c r="A196" s="111" t="s">
        <v>563</v>
      </c>
      <c r="B196" s="118" t="s">
        <v>176</v>
      </c>
      <c r="C196" s="119" t="s">
        <v>86</v>
      </c>
      <c r="D196" s="118" t="s">
        <v>177</v>
      </c>
      <c r="E196" s="118" t="s">
        <v>98</v>
      </c>
      <c r="F196" s="119" t="s">
        <v>103</v>
      </c>
      <c r="G196" s="118">
        <v>54.31</v>
      </c>
      <c r="H196" s="118">
        <v>6.01</v>
      </c>
      <c r="I196" s="124">
        <v>6.01</v>
      </c>
      <c r="J196" s="118">
        <v>7.0030000000000001</v>
      </c>
      <c r="K196" s="118">
        <v>16.52</v>
      </c>
      <c r="L196" s="118">
        <v>326.39999999999998</v>
      </c>
      <c r="M196" s="118">
        <v>380.33</v>
      </c>
    </row>
    <row r="197" spans="1:13" ht="16.5" hidden="1" customHeight="1">
      <c r="A197" s="111" t="s">
        <v>566</v>
      </c>
      <c r="B197" s="118" t="s">
        <v>1877</v>
      </c>
      <c r="C197" s="119" t="s">
        <v>86</v>
      </c>
      <c r="D197" s="118" t="s">
        <v>177</v>
      </c>
      <c r="E197" s="118" t="s">
        <v>1878</v>
      </c>
      <c r="F197" s="119" t="s">
        <v>103</v>
      </c>
      <c r="G197" s="118">
        <v>137.59280000000001</v>
      </c>
      <c r="H197" s="118">
        <v>5.96</v>
      </c>
      <c r="I197" s="124">
        <v>5.96</v>
      </c>
      <c r="J197" s="118">
        <v>6.94</v>
      </c>
      <c r="K197" s="118">
        <v>16.52</v>
      </c>
      <c r="L197" s="118">
        <v>820.05</v>
      </c>
      <c r="M197" s="118">
        <v>954.89</v>
      </c>
    </row>
    <row r="198" spans="1:13" ht="16.5" hidden="1" customHeight="1">
      <c r="A198" s="111" t="s">
        <v>570</v>
      </c>
      <c r="B198" s="118" t="s">
        <v>1877</v>
      </c>
      <c r="C198" s="119" t="s">
        <v>86</v>
      </c>
      <c r="D198" s="118" t="s">
        <v>177</v>
      </c>
      <c r="E198" s="118" t="s">
        <v>1878</v>
      </c>
      <c r="F198" s="119" t="s">
        <v>103</v>
      </c>
      <c r="G198" s="118">
        <v>80.452500000000001</v>
      </c>
      <c r="H198" s="118">
        <v>5.96</v>
      </c>
      <c r="I198" s="124">
        <v>5.96</v>
      </c>
      <c r="J198" s="118">
        <v>6.9450000000000003</v>
      </c>
      <c r="K198" s="118">
        <v>16.52</v>
      </c>
      <c r="L198" s="118">
        <v>479.5</v>
      </c>
      <c r="M198" s="118">
        <v>558.74</v>
      </c>
    </row>
    <row r="199" spans="1:13" ht="16.5" hidden="1" customHeight="1">
      <c r="A199" s="106" t="s">
        <v>574</v>
      </c>
      <c r="B199" s="107" t="s">
        <v>1397</v>
      </c>
      <c r="C199" s="108" t="s">
        <v>86</v>
      </c>
      <c r="D199" s="107" t="s">
        <v>1398</v>
      </c>
      <c r="E199" s="107" t="s">
        <v>98</v>
      </c>
      <c r="F199" s="108" t="s">
        <v>103</v>
      </c>
      <c r="G199" s="107">
        <v>58.09</v>
      </c>
      <c r="H199" s="107">
        <v>7.69</v>
      </c>
      <c r="I199" s="120">
        <v>7.69</v>
      </c>
      <c r="J199" s="107">
        <v>8.9600000000000009</v>
      </c>
      <c r="K199" s="107">
        <v>16.52</v>
      </c>
      <c r="L199" s="107">
        <v>446.71</v>
      </c>
      <c r="M199" s="107">
        <v>520.49</v>
      </c>
    </row>
    <row r="200" spans="1:13" ht="16.5" hidden="1" customHeight="1">
      <c r="A200" s="106" t="s">
        <v>577</v>
      </c>
      <c r="B200" s="107" t="s">
        <v>1879</v>
      </c>
      <c r="C200" s="108" t="s">
        <v>86</v>
      </c>
      <c r="D200" s="107" t="s">
        <v>1880</v>
      </c>
      <c r="E200" s="107" t="s">
        <v>45</v>
      </c>
      <c r="F200" s="108" t="s">
        <v>103</v>
      </c>
      <c r="G200" s="107">
        <v>2.0699999999999998</v>
      </c>
      <c r="H200" s="107">
        <v>58.12</v>
      </c>
      <c r="I200" s="120">
        <v>58.12</v>
      </c>
      <c r="J200" s="107">
        <v>67.72</v>
      </c>
      <c r="K200" s="107">
        <v>16.52</v>
      </c>
      <c r="L200" s="107">
        <v>120.31</v>
      </c>
      <c r="M200" s="107">
        <v>140.18</v>
      </c>
    </row>
    <row r="201" spans="1:13" ht="16.5" hidden="1" customHeight="1">
      <c r="A201" s="111" t="s">
        <v>580</v>
      </c>
      <c r="B201" s="118" t="s">
        <v>1399</v>
      </c>
      <c r="C201" s="119" t="s">
        <v>86</v>
      </c>
      <c r="D201" s="118" t="s">
        <v>1400</v>
      </c>
      <c r="E201" s="118" t="s">
        <v>45</v>
      </c>
      <c r="F201" s="119" t="s">
        <v>103</v>
      </c>
      <c r="G201" s="118">
        <v>26.312000000000001</v>
      </c>
      <c r="H201" s="118">
        <v>47.01</v>
      </c>
      <c r="I201" s="124">
        <v>47.01</v>
      </c>
      <c r="J201" s="118">
        <v>54.78</v>
      </c>
      <c r="K201" s="118">
        <v>16.52</v>
      </c>
      <c r="L201" s="118">
        <v>1236.93</v>
      </c>
      <c r="M201" s="118">
        <v>1441.37</v>
      </c>
    </row>
    <row r="202" spans="1:13" ht="16.5" hidden="1" customHeight="1">
      <c r="A202" s="111" t="s">
        <v>584</v>
      </c>
      <c r="B202" s="118" t="s">
        <v>1399</v>
      </c>
      <c r="C202" s="119" t="s">
        <v>86</v>
      </c>
      <c r="D202" s="118" t="s">
        <v>1400</v>
      </c>
      <c r="E202" s="118" t="s">
        <v>45</v>
      </c>
      <c r="F202" s="119" t="s">
        <v>103</v>
      </c>
      <c r="G202" s="118">
        <v>2.1</v>
      </c>
      <c r="H202" s="118">
        <v>47.01</v>
      </c>
      <c r="I202" s="124">
        <v>47.01</v>
      </c>
      <c r="J202" s="118">
        <v>54.776000000000003</v>
      </c>
      <c r="K202" s="118">
        <v>16.52</v>
      </c>
      <c r="L202" s="118">
        <v>98.72</v>
      </c>
      <c r="M202" s="118">
        <v>115.03</v>
      </c>
    </row>
    <row r="203" spans="1:13" ht="16.5" hidden="1" customHeight="1">
      <c r="A203" s="111" t="s">
        <v>588</v>
      </c>
      <c r="B203" s="118" t="s">
        <v>1401</v>
      </c>
      <c r="C203" s="119" t="s">
        <v>86</v>
      </c>
      <c r="D203" s="118" t="s">
        <v>1402</v>
      </c>
      <c r="E203" s="118" t="s">
        <v>45</v>
      </c>
      <c r="F203" s="119" t="s">
        <v>103</v>
      </c>
      <c r="G203" s="118">
        <v>123.5611</v>
      </c>
      <c r="H203" s="118">
        <v>52.47</v>
      </c>
      <c r="I203" s="124">
        <v>52.47</v>
      </c>
      <c r="J203" s="118">
        <v>61.14</v>
      </c>
      <c r="K203" s="118">
        <v>16.52</v>
      </c>
      <c r="L203" s="118">
        <v>6483.25</v>
      </c>
      <c r="M203" s="118">
        <v>7554.53</v>
      </c>
    </row>
    <row r="204" spans="1:13" ht="16.5" hidden="1" customHeight="1">
      <c r="A204" s="111" t="s">
        <v>592</v>
      </c>
      <c r="B204" s="118" t="s">
        <v>1401</v>
      </c>
      <c r="C204" s="119" t="s">
        <v>86</v>
      </c>
      <c r="D204" s="118" t="s">
        <v>1402</v>
      </c>
      <c r="E204" s="118" t="s">
        <v>45</v>
      </c>
      <c r="F204" s="119" t="s">
        <v>103</v>
      </c>
      <c r="G204" s="118">
        <v>4.8</v>
      </c>
      <c r="H204" s="118">
        <v>52.47</v>
      </c>
      <c r="I204" s="124">
        <v>52.47</v>
      </c>
      <c r="J204" s="118">
        <v>61.137999999999998</v>
      </c>
      <c r="K204" s="118">
        <v>16.52</v>
      </c>
      <c r="L204" s="118">
        <v>251.86</v>
      </c>
      <c r="M204" s="118">
        <v>293.45999999999998</v>
      </c>
    </row>
    <row r="205" spans="1:13" ht="16.5" hidden="1" customHeight="1">
      <c r="A205" s="111" t="s">
        <v>596</v>
      </c>
      <c r="B205" s="118" t="s">
        <v>1881</v>
      </c>
      <c r="C205" s="119" t="s">
        <v>86</v>
      </c>
      <c r="D205" s="118" t="s">
        <v>1404</v>
      </c>
      <c r="E205" s="118" t="s">
        <v>1882</v>
      </c>
      <c r="F205" s="119" t="s">
        <v>142</v>
      </c>
      <c r="G205" s="118">
        <v>20.79</v>
      </c>
      <c r="H205" s="118">
        <v>3.42</v>
      </c>
      <c r="I205" s="124">
        <v>3.42</v>
      </c>
      <c r="J205" s="118">
        <v>3.98</v>
      </c>
      <c r="K205" s="118">
        <v>16.52</v>
      </c>
      <c r="L205" s="118">
        <v>71.099999999999994</v>
      </c>
      <c r="M205" s="118">
        <v>82.74</v>
      </c>
    </row>
    <row r="206" spans="1:13" ht="16.5" hidden="1" customHeight="1">
      <c r="A206" s="111" t="s">
        <v>597</v>
      </c>
      <c r="B206" s="118" t="s">
        <v>1881</v>
      </c>
      <c r="C206" s="119" t="s">
        <v>86</v>
      </c>
      <c r="D206" s="118" t="s">
        <v>1404</v>
      </c>
      <c r="E206" s="118" t="s">
        <v>1882</v>
      </c>
      <c r="F206" s="119" t="s">
        <v>142</v>
      </c>
      <c r="G206" s="118">
        <v>9</v>
      </c>
      <c r="H206" s="118">
        <v>3.42</v>
      </c>
      <c r="I206" s="124">
        <v>3.42</v>
      </c>
      <c r="J206" s="118">
        <v>3.9849999999999999</v>
      </c>
      <c r="K206" s="118">
        <v>16.52</v>
      </c>
      <c r="L206" s="118">
        <v>30.78</v>
      </c>
      <c r="M206" s="118">
        <v>35.869999999999997</v>
      </c>
    </row>
    <row r="207" spans="1:13" ht="16.5" hidden="1" customHeight="1">
      <c r="A207" s="106" t="s">
        <v>600</v>
      </c>
      <c r="B207" s="107" t="s">
        <v>1403</v>
      </c>
      <c r="C207" s="108" t="s">
        <v>86</v>
      </c>
      <c r="D207" s="107" t="s">
        <v>1404</v>
      </c>
      <c r="E207" s="107" t="s">
        <v>1405</v>
      </c>
      <c r="F207" s="108" t="s">
        <v>142</v>
      </c>
      <c r="G207" s="107">
        <v>11.965199999999999</v>
      </c>
      <c r="H207" s="107">
        <v>6.84</v>
      </c>
      <c r="I207" s="120">
        <v>6.84</v>
      </c>
      <c r="J207" s="107">
        <v>7.97</v>
      </c>
      <c r="K207" s="107">
        <v>16.52</v>
      </c>
      <c r="L207" s="107">
        <v>81.84</v>
      </c>
      <c r="M207" s="107">
        <v>95.36</v>
      </c>
    </row>
    <row r="208" spans="1:13" ht="16.5" hidden="1" customHeight="1">
      <c r="A208" s="106" t="s">
        <v>604</v>
      </c>
      <c r="B208" s="107" t="s">
        <v>1406</v>
      </c>
      <c r="C208" s="108" t="s">
        <v>86</v>
      </c>
      <c r="D208" s="107" t="s">
        <v>1404</v>
      </c>
      <c r="E208" s="107" t="s">
        <v>27</v>
      </c>
      <c r="F208" s="108" t="s">
        <v>142</v>
      </c>
      <c r="G208" s="107">
        <v>1.464</v>
      </c>
      <c r="H208" s="107">
        <v>8.5500000000000007</v>
      </c>
      <c r="I208" s="120">
        <v>8.5500000000000007</v>
      </c>
      <c r="J208" s="107">
        <v>9.9600000000000009</v>
      </c>
      <c r="K208" s="107">
        <v>16.52</v>
      </c>
      <c r="L208" s="107">
        <v>12.52</v>
      </c>
      <c r="M208" s="107">
        <v>14.58</v>
      </c>
    </row>
    <row r="209" spans="1:13" ht="16.5" hidden="1" customHeight="1">
      <c r="A209" s="111" t="s">
        <v>608</v>
      </c>
      <c r="B209" s="118" t="s">
        <v>1407</v>
      </c>
      <c r="C209" s="119" t="s">
        <v>86</v>
      </c>
      <c r="D209" s="118" t="s">
        <v>1404</v>
      </c>
      <c r="E209" s="118" t="s">
        <v>1408</v>
      </c>
      <c r="F209" s="119" t="s">
        <v>142</v>
      </c>
      <c r="G209" s="118">
        <v>466.5412</v>
      </c>
      <c r="H209" s="118">
        <v>2.76</v>
      </c>
      <c r="I209" s="124">
        <v>2.76</v>
      </c>
      <c r="J209" s="118">
        <v>3.22</v>
      </c>
      <c r="K209" s="118">
        <v>16.52</v>
      </c>
      <c r="L209" s="118">
        <v>1287.6500000000001</v>
      </c>
      <c r="M209" s="118">
        <v>1502.26</v>
      </c>
    </row>
    <row r="210" spans="1:13" ht="16.5" hidden="1" customHeight="1">
      <c r="A210" s="111" t="s">
        <v>612</v>
      </c>
      <c r="B210" s="118" t="s">
        <v>1407</v>
      </c>
      <c r="C210" s="119" t="s">
        <v>86</v>
      </c>
      <c r="D210" s="118" t="s">
        <v>1404</v>
      </c>
      <c r="E210" s="118" t="s">
        <v>1408</v>
      </c>
      <c r="F210" s="119" t="s">
        <v>142</v>
      </c>
      <c r="G210" s="118">
        <v>3.6</v>
      </c>
      <c r="H210" s="118">
        <v>2.76</v>
      </c>
      <c r="I210" s="124">
        <v>2.76</v>
      </c>
      <c r="J210" s="118">
        <v>3.2160000000000002</v>
      </c>
      <c r="K210" s="118">
        <v>16.52</v>
      </c>
      <c r="L210" s="118">
        <v>9.94</v>
      </c>
      <c r="M210" s="118">
        <v>11.58</v>
      </c>
    </row>
    <row r="211" spans="1:13" ht="16.5" hidden="1" customHeight="1">
      <c r="A211" s="106" t="s">
        <v>615</v>
      </c>
      <c r="B211" s="107" t="s">
        <v>1883</v>
      </c>
      <c r="C211" s="108" t="s">
        <v>86</v>
      </c>
      <c r="D211" s="107" t="s">
        <v>1404</v>
      </c>
      <c r="E211" s="107" t="s">
        <v>1884</v>
      </c>
      <c r="F211" s="108" t="s">
        <v>142</v>
      </c>
      <c r="G211" s="107">
        <v>8.3379999999999992</v>
      </c>
      <c r="H211" s="107">
        <v>4.1399999999999997</v>
      </c>
      <c r="I211" s="120">
        <v>4.1399999999999997</v>
      </c>
      <c r="J211" s="107">
        <v>4.82</v>
      </c>
      <c r="K211" s="107">
        <v>16.52</v>
      </c>
      <c r="L211" s="107">
        <v>34.520000000000003</v>
      </c>
      <c r="M211" s="107">
        <v>40.19</v>
      </c>
    </row>
    <row r="212" spans="1:13" ht="16.5" hidden="1" customHeight="1">
      <c r="A212" s="111" t="s">
        <v>616</v>
      </c>
      <c r="B212" s="118" t="s">
        <v>1885</v>
      </c>
      <c r="C212" s="119" t="s">
        <v>86</v>
      </c>
      <c r="D212" s="118" t="s">
        <v>1404</v>
      </c>
      <c r="E212" s="118" t="s">
        <v>1886</v>
      </c>
      <c r="F212" s="119" t="s">
        <v>142</v>
      </c>
      <c r="G212" s="118">
        <v>18.050899999999999</v>
      </c>
      <c r="H212" s="118">
        <v>8.1199999999999992</v>
      </c>
      <c r="I212" s="124">
        <v>8.1199999999999992</v>
      </c>
      <c r="J212" s="118">
        <v>9.4600000000000009</v>
      </c>
      <c r="K212" s="118">
        <v>16.52</v>
      </c>
      <c r="L212" s="118">
        <v>146.57</v>
      </c>
      <c r="M212" s="118">
        <v>170.76</v>
      </c>
    </row>
    <row r="213" spans="1:13" ht="16.5" hidden="1" customHeight="1">
      <c r="A213" s="111" t="s">
        <v>620</v>
      </c>
      <c r="B213" s="118" t="s">
        <v>1885</v>
      </c>
      <c r="C213" s="119" t="s">
        <v>86</v>
      </c>
      <c r="D213" s="118" t="s">
        <v>1404</v>
      </c>
      <c r="E213" s="118" t="s">
        <v>1886</v>
      </c>
      <c r="F213" s="119" t="s">
        <v>142</v>
      </c>
      <c r="G213" s="118">
        <v>6.5490000000000004</v>
      </c>
      <c r="H213" s="118">
        <v>8.1199999999999992</v>
      </c>
      <c r="I213" s="124">
        <v>8.1199999999999992</v>
      </c>
      <c r="J213" s="118">
        <v>9.4610000000000003</v>
      </c>
      <c r="K213" s="118">
        <v>16.52</v>
      </c>
      <c r="L213" s="118">
        <v>53.18</v>
      </c>
      <c r="M213" s="118">
        <v>61.96</v>
      </c>
    </row>
    <row r="214" spans="1:13" ht="16.5" hidden="1" customHeight="1">
      <c r="A214" s="111" t="s">
        <v>621</v>
      </c>
      <c r="B214" s="118" t="s">
        <v>1887</v>
      </c>
      <c r="C214" s="119" t="s">
        <v>86</v>
      </c>
      <c r="D214" s="118" t="s">
        <v>760</v>
      </c>
      <c r="E214" s="118" t="s">
        <v>1888</v>
      </c>
      <c r="F214" s="119" t="s">
        <v>142</v>
      </c>
      <c r="G214" s="118">
        <v>3.62</v>
      </c>
      <c r="H214" s="118">
        <v>0.55000000000000004</v>
      </c>
      <c r="I214" s="124">
        <v>0.55000000000000004</v>
      </c>
      <c r="J214" s="118">
        <v>0.64</v>
      </c>
      <c r="K214" s="118">
        <v>16.52</v>
      </c>
      <c r="L214" s="118">
        <v>1.99</v>
      </c>
      <c r="M214" s="118">
        <v>2.3199999999999998</v>
      </c>
    </row>
    <row r="215" spans="1:13" ht="16.5" hidden="1" customHeight="1">
      <c r="A215" s="111" t="s">
        <v>624</v>
      </c>
      <c r="B215" s="118" t="s">
        <v>1887</v>
      </c>
      <c r="C215" s="119" t="s">
        <v>86</v>
      </c>
      <c r="D215" s="118" t="s">
        <v>760</v>
      </c>
      <c r="E215" s="118" t="s">
        <v>1888</v>
      </c>
      <c r="F215" s="119" t="s">
        <v>142</v>
      </c>
      <c r="G215" s="118">
        <v>1.2</v>
      </c>
      <c r="H215" s="118">
        <v>0.55000000000000004</v>
      </c>
      <c r="I215" s="124">
        <v>0.55000000000000004</v>
      </c>
      <c r="J215" s="118">
        <v>0.64100000000000001</v>
      </c>
      <c r="K215" s="118">
        <v>16.52</v>
      </c>
      <c r="L215" s="118">
        <v>0.66</v>
      </c>
      <c r="M215" s="118">
        <v>0.77</v>
      </c>
    </row>
    <row r="216" spans="1:13" ht="16.5" hidden="1" customHeight="1">
      <c r="A216" s="111" t="s">
        <v>627</v>
      </c>
      <c r="B216" s="118" t="s">
        <v>1409</v>
      </c>
      <c r="C216" s="119" t="s">
        <v>86</v>
      </c>
      <c r="D216" s="118" t="s">
        <v>1410</v>
      </c>
      <c r="E216" s="118" t="s">
        <v>45</v>
      </c>
      <c r="F216" s="119" t="s">
        <v>1411</v>
      </c>
      <c r="G216" s="118">
        <v>1438.6172999999999</v>
      </c>
      <c r="H216" s="118">
        <v>0.43</v>
      </c>
      <c r="I216" s="124">
        <v>0.43</v>
      </c>
      <c r="J216" s="118">
        <v>0.5</v>
      </c>
      <c r="K216" s="118">
        <v>16.52</v>
      </c>
      <c r="L216" s="118">
        <v>618.61</v>
      </c>
      <c r="M216" s="118">
        <v>719.31</v>
      </c>
    </row>
    <row r="217" spans="1:13" ht="16.5" hidden="1" customHeight="1">
      <c r="A217" s="111" t="s">
        <v>629</v>
      </c>
      <c r="B217" s="118" t="s">
        <v>1409</v>
      </c>
      <c r="C217" s="119" t="s">
        <v>86</v>
      </c>
      <c r="D217" s="118" t="s">
        <v>1410</v>
      </c>
      <c r="E217" s="118" t="s">
        <v>45</v>
      </c>
      <c r="F217" s="119" t="s">
        <v>1411</v>
      </c>
      <c r="G217" s="118">
        <v>12.04</v>
      </c>
      <c r="H217" s="118">
        <v>0.43</v>
      </c>
      <c r="I217" s="124">
        <v>0.43</v>
      </c>
      <c r="J217" s="118">
        <v>0.501</v>
      </c>
      <c r="K217" s="118">
        <v>16.52</v>
      </c>
      <c r="L217" s="118">
        <v>5.18</v>
      </c>
      <c r="M217" s="118">
        <v>6.03</v>
      </c>
    </row>
    <row r="218" spans="1:13" ht="16.5" hidden="1" customHeight="1">
      <c r="A218" s="111" t="s">
        <v>632</v>
      </c>
      <c r="B218" s="118" t="s">
        <v>1412</v>
      </c>
      <c r="C218" s="119" t="s">
        <v>86</v>
      </c>
      <c r="D218" s="118" t="s">
        <v>1413</v>
      </c>
      <c r="E218" s="118" t="s">
        <v>45</v>
      </c>
      <c r="F218" s="119" t="s">
        <v>1414</v>
      </c>
      <c r="G218" s="118">
        <v>9.1892999999999994</v>
      </c>
      <c r="H218" s="118">
        <v>12.82</v>
      </c>
      <c r="I218" s="124">
        <v>12.82</v>
      </c>
      <c r="J218" s="118">
        <v>14.94</v>
      </c>
      <c r="K218" s="118">
        <v>16.52</v>
      </c>
      <c r="L218" s="118">
        <v>117.81</v>
      </c>
      <c r="M218" s="118">
        <v>137.29</v>
      </c>
    </row>
    <row r="219" spans="1:13" ht="16.5" hidden="1" customHeight="1">
      <c r="A219" s="111" t="s">
        <v>634</v>
      </c>
      <c r="B219" s="118" t="s">
        <v>1412</v>
      </c>
      <c r="C219" s="119" t="s">
        <v>86</v>
      </c>
      <c r="D219" s="118" t="s">
        <v>1413</v>
      </c>
      <c r="E219" s="118" t="s">
        <v>45</v>
      </c>
      <c r="F219" s="119" t="s">
        <v>1414</v>
      </c>
      <c r="G219" s="118">
        <v>0.76849999999999996</v>
      </c>
      <c r="H219" s="118">
        <v>12.82</v>
      </c>
      <c r="I219" s="124">
        <v>12.82</v>
      </c>
      <c r="J219" s="118">
        <v>14.938000000000001</v>
      </c>
      <c r="K219" s="118">
        <v>16.52</v>
      </c>
      <c r="L219" s="118">
        <v>9.85</v>
      </c>
      <c r="M219" s="118">
        <v>11.48</v>
      </c>
    </row>
    <row r="220" spans="1:13" ht="16.5" hidden="1" customHeight="1">
      <c r="A220" s="106" t="s">
        <v>637</v>
      </c>
      <c r="B220" s="107" t="s">
        <v>1415</v>
      </c>
      <c r="C220" s="108" t="s">
        <v>86</v>
      </c>
      <c r="D220" s="107" t="s">
        <v>760</v>
      </c>
      <c r="E220" s="107" t="s">
        <v>1405</v>
      </c>
      <c r="F220" s="108" t="s">
        <v>142</v>
      </c>
      <c r="G220" s="107">
        <v>14.0474</v>
      </c>
      <c r="H220" s="107">
        <v>4.57</v>
      </c>
      <c r="I220" s="120">
        <v>4.57</v>
      </c>
      <c r="J220" s="107">
        <v>5.32</v>
      </c>
      <c r="K220" s="107">
        <v>16.52</v>
      </c>
      <c r="L220" s="107">
        <v>64.2</v>
      </c>
      <c r="M220" s="107">
        <v>74.73</v>
      </c>
    </row>
    <row r="221" spans="1:13" ht="16.5" hidden="1" customHeight="1">
      <c r="A221" s="106" t="s">
        <v>639</v>
      </c>
      <c r="B221" s="107" t="s">
        <v>1889</v>
      </c>
      <c r="C221" s="108" t="s">
        <v>86</v>
      </c>
      <c r="D221" s="107" t="s">
        <v>1870</v>
      </c>
      <c r="E221" s="107" t="s">
        <v>1872</v>
      </c>
      <c r="F221" s="108" t="s">
        <v>1391</v>
      </c>
      <c r="G221" s="107">
        <v>10.001200000000001</v>
      </c>
      <c r="H221" s="107">
        <v>3.04</v>
      </c>
      <c r="I221" s="120">
        <v>3.04</v>
      </c>
      <c r="J221" s="107">
        <v>3.54</v>
      </c>
      <c r="K221" s="107">
        <v>16.52</v>
      </c>
      <c r="L221" s="107">
        <v>30.4</v>
      </c>
      <c r="M221" s="107">
        <v>35.4</v>
      </c>
    </row>
    <row r="222" spans="1:13" ht="16.5" hidden="1" customHeight="1">
      <c r="A222" s="106" t="s">
        <v>642</v>
      </c>
      <c r="B222" s="107" t="s">
        <v>1890</v>
      </c>
      <c r="C222" s="108" t="s">
        <v>86</v>
      </c>
      <c r="D222" s="107" t="s">
        <v>1870</v>
      </c>
      <c r="E222" s="107" t="s">
        <v>1393</v>
      </c>
      <c r="F222" s="108" t="s">
        <v>1391</v>
      </c>
      <c r="G222" s="107">
        <v>6.6268000000000002</v>
      </c>
      <c r="H222" s="107">
        <v>20.58</v>
      </c>
      <c r="I222" s="120">
        <v>20.58</v>
      </c>
      <c r="J222" s="107">
        <v>23.98</v>
      </c>
      <c r="K222" s="107">
        <v>16.52</v>
      </c>
      <c r="L222" s="107">
        <v>136.38</v>
      </c>
      <c r="M222" s="107">
        <v>158.91</v>
      </c>
    </row>
    <row r="223" spans="1:13" ht="16.5" hidden="1" customHeight="1">
      <c r="A223" s="106" t="s">
        <v>646</v>
      </c>
      <c r="B223" s="107" t="s">
        <v>1891</v>
      </c>
      <c r="C223" s="108" t="s">
        <v>86</v>
      </c>
      <c r="D223" s="107" t="s">
        <v>1870</v>
      </c>
      <c r="E223" s="107" t="s">
        <v>1892</v>
      </c>
      <c r="F223" s="108" t="s">
        <v>1391</v>
      </c>
      <c r="G223" s="107">
        <v>0.17960000000000001</v>
      </c>
      <c r="H223" s="107">
        <v>24.7</v>
      </c>
      <c r="I223" s="120">
        <v>24.7</v>
      </c>
      <c r="J223" s="107">
        <v>28.78</v>
      </c>
      <c r="K223" s="107">
        <v>16.52</v>
      </c>
      <c r="L223" s="107">
        <v>4.4400000000000004</v>
      </c>
      <c r="M223" s="107">
        <v>5.17</v>
      </c>
    </row>
    <row r="224" spans="1:13" ht="16.5" hidden="1" customHeight="1">
      <c r="A224" s="106" t="s">
        <v>647</v>
      </c>
      <c r="B224" s="107" t="s">
        <v>1893</v>
      </c>
      <c r="C224" s="108" t="s">
        <v>86</v>
      </c>
      <c r="D224" s="107" t="s">
        <v>1894</v>
      </c>
      <c r="E224" s="107" t="s">
        <v>45</v>
      </c>
      <c r="F224" s="108" t="s">
        <v>103</v>
      </c>
      <c r="G224" s="107">
        <v>124.916</v>
      </c>
      <c r="H224" s="107">
        <v>4.87</v>
      </c>
      <c r="I224" s="120">
        <v>4.87</v>
      </c>
      <c r="J224" s="107">
        <v>5.67</v>
      </c>
      <c r="K224" s="107">
        <v>16.52</v>
      </c>
      <c r="L224" s="107">
        <v>608.34</v>
      </c>
      <c r="M224" s="107">
        <v>708.27</v>
      </c>
    </row>
    <row r="225" spans="1:13" ht="16.5" hidden="1" customHeight="1">
      <c r="A225" s="106" t="s">
        <v>648</v>
      </c>
      <c r="B225" s="107" t="s">
        <v>1895</v>
      </c>
      <c r="C225" s="108" t="s">
        <v>86</v>
      </c>
      <c r="D225" s="107" t="s">
        <v>1896</v>
      </c>
      <c r="E225" s="107" t="s">
        <v>1897</v>
      </c>
      <c r="F225" s="108" t="s">
        <v>103</v>
      </c>
      <c r="G225" s="107">
        <v>4.1760000000000002</v>
      </c>
      <c r="H225" s="107">
        <v>3.62</v>
      </c>
      <c r="I225" s="120">
        <v>3.62</v>
      </c>
      <c r="J225" s="107">
        <v>4.22</v>
      </c>
      <c r="K225" s="107">
        <v>16.52</v>
      </c>
      <c r="L225" s="107">
        <v>15.12</v>
      </c>
      <c r="M225" s="107">
        <v>17.62</v>
      </c>
    </row>
    <row r="226" spans="1:13" ht="16.5" hidden="1" customHeight="1">
      <c r="A226" s="106" t="s">
        <v>653</v>
      </c>
      <c r="B226" s="107" t="s">
        <v>1898</v>
      </c>
      <c r="C226" s="108" t="s">
        <v>86</v>
      </c>
      <c r="D226" s="107" t="s">
        <v>1899</v>
      </c>
      <c r="E226" s="107" t="s">
        <v>1897</v>
      </c>
      <c r="F226" s="108" t="s">
        <v>103</v>
      </c>
      <c r="G226" s="107">
        <v>4.0640000000000001</v>
      </c>
      <c r="H226" s="107">
        <v>6.82</v>
      </c>
      <c r="I226" s="120">
        <v>6.82</v>
      </c>
      <c r="J226" s="107">
        <v>7.95</v>
      </c>
      <c r="K226" s="107">
        <v>16.52</v>
      </c>
      <c r="L226" s="107">
        <v>27.72</v>
      </c>
      <c r="M226" s="107">
        <v>32.31</v>
      </c>
    </row>
    <row r="227" spans="1:13" ht="16.5" hidden="1" customHeight="1">
      <c r="A227" s="106" t="s">
        <v>654</v>
      </c>
      <c r="B227" s="107" t="s">
        <v>1900</v>
      </c>
      <c r="C227" s="108" t="s">
        <v>86</v>
      </c>
      <c r="D227" s="107" t="s">
        <v>1395</v>
      </c>
      <c r="E227" s="107" t="s">
        <v>1901</v>
      </c>
      <c r="F227" s="108" t="s">
        <v>754</v>
      </c>
      <c r="G227" s="107">
        <v>96.533100000000005</v>
      </c>
      <c r="H227" s="107">
        <v>0.88</v>
      </c>
      <c r="I227" s="120">
        <v>0.88</v>
      </c>
      <c r="J227" s="107">
        <v>1.03</v>
      </c>
      <c r="K227" s="107">
        <v>16.52</v>
      </c>
      <c r="L227" s="107">
        <v>84.95</v>
      </c>
      <c r="M227" s="107">
        <v>99.43</v>
      </c>
    </row>
    <row r="228" spans="1:13" ht="16.5" hidden="1" customHeight="1">
      <c r="A228" s="111" t="s">
        <v>657</v>
      </c>
      <c r="B228" s="118" t="s">
        <v>1902</v>
      </c>
      <c r="C228" s="119" t="s">
        <v>86</v>
      </c>
      <c r="D228" s="118" t="s">
        <v>177</v>
      </c>
      <c r="E228" s="118" t="s">
        <v>1681</v>
      </c>
      <c r="F228" s="119" t="s">
        <v>103</v>
      </c>
      <c r="G228" s="118">
        <v>108.84439999999999</v>
      </c>
      <c r="H228" s="118">
        <v>4.21</v>
      </c>
      <c r="I228" s="124">
        <v>4.21</v>
      </c>
      <c r="J228" s="118">
        <v>4.9000000000000004</v>
      </c>
      <c r="K228" s="118">
        <v>16.52</v>
      </c>
      <c r="L228" s="118">
        <v>458.23</v>
      </c>
      <c r="M228" s="118">
        <v>533.34</v>
      </c>
    </row>
    <row r="229" spans="1:13" ht="16.5" hidden="1" customHeight="1">
      <c r="A229" s="111" t="s">
        <v>660</v>
      </c>
      <c r="B229" s="118" t="s">
        <v>1902</v>
      </c>
      <c r="C229" s="119" t="s">
        <v>86</v>
      </c>
      <c r="D229" s="118" t="s">
        <v>177</v>
      </c>
      <c r="E229" s="118" t="s">
        <v>1681</v>
      </c>
      <c r="F229" s="119" t="s">
        <v>103</v>
      </c>
      <c r="G229" s="118">
        <v>59.409399999999998</v>
      </c>
      <c r="H229" s="118">
        <v>4.21</v>
      </c>
      <c r="I229" s="124">
        <v>4.21</v>
      </c>
      <c r="J229" s="118">
        <v>4.9050000000000002</v>
      </c>
      <c r="K229" s="118">
        <v>16.52</v>
      </c>
      <c r="L229" s="118">
        <v>250.11</v>
      </c>
      <c r="M229" s="118">
        <v>291.39999999999998</v>
      </c>
    </row>
    <row r="230" spans="1:13" ht="16.5" hidden="1" customHeight="1">
      <c r="A230" s="106" t="s">
        <v>663</v>
      </c>
      <c r="B230" s="107" t="s">
        <v>1903</v>
      </c>
      <c r="C230" s="108" t="s">
        <v>86</v>
      </c>
      <c r="D230" s="107" t="s">
        <v>177</v>
      </c>
      <c r="E230" s="107" t="s">
        <v>1878</v>
      </c>
      <c r="F230" s="108" t="s">
        <v>103</v>
      </c>
      <c r="G230" s="107">
        <v>97.5274</v>
      </c>
      <c r="H230" s="107">
        <v>4.21</v>
      </c>
      <c r="I230" s="120">
        <v>4.21</v>
      </c>
      <c r="J230" s="107">
        <v>4.9050000000000002</v>
      </c>
      <c r="K230" s="107">
        <v>16.52</v>
      </c>
      <c r="L230" s="107">
        <v>410.59</v>
      </c>
      <c r="M230" s="107">
        <v>478.37</v>
      </c>
    </row>
    <row r="231" spans="1:13" ht="16.5" hidden="1" customHeight="1">
      <c r="A231" s="106" t="s">
        <v>667</v>
      </c>
      <c r="B231" s="107" t="s">
        <v>1904</v>
      </c>
      <c r="C231" s="108" t="s">
        <v>86</v>
      </c>
      <c r="D231" s="107" t="s">
        <v>1400</v>
      </c>
      <c r="E231" s="107" t="s">
        <v>45</v>
      </c>
      <c r="F231" s="108" t="s">
        <v>103</v>
      </c>
      <c r="G231" s="107">
        <v>1.0089999999999999</v>
      </c>
      <c r="H231" s="107">
        <v>62.42</v>
      </c>
      <c r="I231" s="120">
        <v>62.42</v>
      </c>
      <c r="J231" s="107">
        <v>72.73</v>
      </c>
      <c r="K231" s="107">
        <v>16.52</v>
      </c>
      <c r="L231" s="107">
        <v>62.98</v>
      </c>
      <c r="M231" s="107">
        <v>73.38</v>
      </c>
    </row>
    <row r="232" spans="1:13" ht="16.5" hidden="1" customHeight="1">
      <c r="A232" s="106" t="s">
        <v>670</v>
      </c>
      <c r="B232" s="107" t="s">
        <v>1905</v>
      </c>
      <c r="C232" s="108" t="s">
        <v>86</v>
      </c>
      <c r="D232" s="107" t="s">
        <v>1402</v>
      </c>
      <c r="E232" s="107" t="s">
        <v>45</v>
      </c>
      <c r="F232" s="108" t="s">
        <v>103</v>
      </c>
      <c r="G232" s="107">
        <v>5.5087999999999999</v>
      </c>
      <c r="H232" s="107">
        <v>52.47</v>
      </c>
      <c r="I232" s="120">
        <v>52.47</v>
      </c>
      <c r="J232" s="107">
        <v>61.14</v>
      </c>
      <c r="K232" s="107">
        <v>16.52</v>
      </c>
      <c r="L232" s="107">
        <v>289.05</v>
      </c>
      <c r="M232" s="107">
        <v>336.81</v>
      </c>
    </row>
    <row r="233" spans="1:13" ht="16.5" hidden="1" customHeight="1">
      <c r="A233" s="106" t="s">
        <v>673</v>
      </c>
      <c r="B233" s="107" t="s">
        <v>1906</v>
      </c>
      <c r="C233" s="108" t="s">
        <v>86</v>
      </c>
      <c r="D233" s="107" t="s">
        <v>169</v>
      </c>
      <c r="E233" s="107" t="s">
        <v>1907</v>
      </c>
      <c r="F233" s="108" t="s">
        <v>103</v>
      </c>
      <c r="G233" s="107">
        <v>6.4278000000000004</v>
      </c>
      <c r="H233" s="107">
        <v>3.74</v>
      </c>
      <c r="I233" s="120">
        <v>3.74</v>
      </c>
      <c r="J233" s="107">
        <v>4.3600000000000003</v>
      </c>
      <c r="K233" s="107">
        <v>16.52</v>
      </c>
      <c r="L233" s="107">
        <v>24.04</v>
      </c>
      <c r="M233" s="107">
        <v>28.03</v>
      </c>
    </row>
    <row r="234" spans="1:13" ht="16.5" hidden="1" customHeight="1">
      <c r="A234" s="106" t="s">
        <v>934</v>
      </c>
      <c r="B234" s="107" t="s">
        <v>1908</v>
      </c>
      <c r="C234" s="108" t="s">
        <v>86</v>
      </c>
      <c r="D234" s="107" t="s">
        <v>101</v>
      </c>
      <c r="E234" s="107" t="s">
        <v>1909</v>
      </c>
      <c r="F234" s="108" t="s">
        <v>103</v>
      </c>
      <c r="G234" s="107">
        <v>33.909399999999998</v>
      </c>
      <c r="H234" s="107">
        <v>4.55</v>
      </c>
      <c r="I234" s="120">
        <v>4.55</v>
      </c>
      <c r="J234" s="107">
        <v>5.3</v>
      </c>
      <c r="K234" s="107">
        <v>16.52</v>
      </c>
      <c r="L234" s="107">
        <v>154.29</v>
      </c>
      <c r="M234" s="107">
        <v>179.72</v>
      </c>
    </row>
    <row r="235" spans="1:13" ht="16.5" hidden="1" customHeight="1">
      <c r="A235" s="106" t="s">
        <v>935</v>
      </c>
      <c r="B235" s="107" t="s">
        <v>1910</v>
      </c>
      <c r="C235" s="108" t="s">
        <v>86</v>
      </c>
      <c r="D235" s="107" t="s">
        <v>1896</v>
      </c>
      <c r="E235" s="107" t="s">
        <v>1911</v>
      </c>
      <c r="F235" s="108" t="s">
        <v>103</v>
      </c>
      <c r="G235" s="107">
        <v>34.799999999999997</v>
      </c>
      <c r="H235" s="107">
        <v>4.4800000000000004</v>
      </c>
      <c r="I235" s="120">
        <v>4.4800000000000004</v>
      </c>
      <c r="J235" s="107">
        <v>5.22</v>
      </c>
      <c r="K235" s="107">
        <v>16.52</v>
      </c>
      <c r="L235" s="107">
        <v>155.9</v>
      </c>
      <c r="M235" s="107">
        <v>181.66</v>
      </c>
    </row>
    <row r="236" spans="1:13" ht="16.5" hidden="1" customHeight="1">
      <c r="A236" s="106" t="s">
        <v>939</v>
      </c>
      <c r="B236" s="107" t="s">
        <v>1912</v>
      </c>
      <c r="C236" s="108" t="s">
        <v>86</v>
      </c>
      <c r="D236" s="107" t="s">
        <v>1899</v>
      </c>
      <c r="E236" s="107" t="s">
        <v>1913</v>
      </c>
      <c r="F236" s="108" t="s">
        <v>103</v>
      </c>
      <c r="G236" s="107">
        <v>47.2</v>
      </c>
      <c r="H236" s="107">
        <v>3.77</v>
      </c>
      <c r="I236" s="120">
        <v>3.77</v>
      </c>
      <c r="J236" s="107">
        <v>4.3899999999999997</v>
      </c>
      <c r="K236" s="107">
        <v>16.52</v>
      </c>
      <c r="L236" s="107">
        <v>177.94</v>
      </c>
      <c r="M236" s="107">
        <v>207.21</v>
      </c>
    </row>
    <row r="237" spans="1:13" ht="16.5" hidden="1" customHeight="1">
      <c r="A237" s="106" t="s">
        <v>940</v>
      </c>
      <c r="B237" s="107" t="s">
        <v>1914</v>
      </c>
      <c r="C237" s="108" t="s">
        <v>86</v>
      </c>
      <c r="D237" s="107" t="s">
        <v>1404</v>
      </c>
      <c r="E237" s="107" t="s">
        <v>1882</v>
      </c>
      <c r="F237" s="108" t="s">
        <v>142</v>
      </c>
      <c r="G237" s="107">
        <v>2</v>
      </c>
      <c r="H237" s="107">
        <v>3.36</v>
      </c>
      <c r="I237" s="120">
        <v>3.36</v>
      </c>
      <c r="J237" s="107">
        <v>3.91</v>
      </c>
      <c r="K237" s="107">
        <v>16.52</v>
      </c>
      <c r="L237" s="107">
        <v>6.72</v>
      </c>
      <c r="M237" s="107">
        <v>7.82</v>
      </c>
    </row>
    <row r="238" spans="1:13" ht="16.5" hidden="1" customHeight="1">
      <c r="A238" s="106" t="s">
        <v>943</v>
      </c>
      <c r="B238" s="107" t="s">
        <v>1915</v>
      </c>
      <c r="C238" s="108" t="s">
        <v>86</v>
      </c>
      <c r="D238" s="107" t="s">
        <v>1404</v>
      </c>
      <c r="E238" s="107" t="s">
        <v>1916</v>
      </c>
      <c r="F238" s="108" t="s">
        <v>142</v>
      </c>
      <c r="G238" s="107">
        <v>1.284</v>
      </c>
      <c r="H238" s="107">
        <v>3.36</v>
      </c>
      <c r="I238" s="120">
        <v>3.36</v>
      </c>
      <c r="J238" s="107">
        <v>3.91</v>
      </c>
      <c r="K238" s="107">
        <v>16.52</v>
      </c>
      <c r="L238" s="107">
        <v>4.3099999999999996</v>
      </c>
      <c r="M238" s="107">
        <v>5.0199999999999996</v>
      </c>
    </row>
    <row r="239" spans="1:13" ht="16.5" hidden="1" customHeight="1">
      <c r="A239" s="106" t="s">
        <v>946</v>
      </c>
      <c r="B239" s="107" t="s">
        <v>1917</v>
      </c>
      <c r="C239" s="108" t="s">
        <v>86</v>
      </c>
      <c r="D239" s="107" t="s">
        <v>760</v>
      </c>
      <c r="E239" s="107" t="s">
        <v>1888</v>
      </c>
      <c r="F239" s="108" t="s">
        <v>142</v>
      </c>
      <c r="G239" s="107">
        <v>0.4</v>
      </c>
      <c r="H239" s="107">
        <v>0.55000000000000004</v>
      </c>
      <c r="I239" s="120">
        <v>0.55000000000000004</v>
      </c>
      <c r="J239" s="107">
        <v>0.64</v>
      </c>
      <c r="K239" s="107">
        <v>16.52</v>
      </c>
      <c r="L239" s="107">
        <v>0.22</v>
      </c>
      <c r="M239" s="107">
        <v>0.26</v>
      </c>
    </row>
    <row r="240" spans="1:13" ht="16.5" hidden="1" customHeight="1">
      <c r="A240" s="106" t="s">
        <v>949</v>
      </c>
      <c r="B240" s="107" t="s">
        <v>1918</v>
      </c>
      <c r="C240" s="108" t="s">
        <v>86</v>
      </c>
      <c r="D240" s="107" t="s">
        <v>1410</v>
      </c>
      <c r="E240" s="107" t="s">
        <v>45</v>
      </c>
      <c r="F240" s="108" t="s">
        <v>1411</v>
      </c>
      <c r="G240" s="107">
        <v>20.491800000000001</v>
      </c>
      <c r="H240" s="107">
        <v>0.48</v>
      </c>
      <c r="I240" s="120">
        <v>0.48</v>
      </c>
      <c r="J240" s="107">
        <v>0.56000000000000005</v>
      </c>
      <c r="K240" s="107">
        <v>16.52</v>
      </c>
      <c r="L240" s="107">
        <v>9.84</v>
      </c>
      <c r="M240" s="107">
        <v>11.48</v>
      </c>
    </row>
    <row r="241" spans="1:13" ht="16.5" hidden="1" customHeight="1">
      <c r="A241" s="106" t="s">
        <v>950</v>
      </c>
      <c r="B241" s="107" t="s">
        <v>1919</v>
      </c>
      <c r="C241" s="108" t="s">
        <v>86</v>
      </c>
      <c r="D241" s="107" t="s">
        <v>1413</v>
      </c>
      <c r="E241" s="107" t="s">
        <v>45</v>
      </c>
      <c r="F241" s="108" t="s">
        <v>1414</v>
      </c>
      <c r="G241" s="107">
        <v>2.3614000000000002</v>
      </c>
      <c r="H241" s="107">
        <v>2.98</v>
      </c>
      <c r="I241" s="120">
        <v>2.98</v>
      </c>
      <c r="J241" s="107">
        <v>3.47</v>
      </c>
      <c r="K241" s="107">
        <v>16.52</v>
      </c>
      <c r="L241" s="107">
        <v>7.04</v>
      </c>
      <c r="M241" s="107">
        <v>8.19</v>
      </c>
    </row>
    <row r="242" spans="1:13" ht="16.5" hidden="1" customHeight="1">
      <c r="A242" s="106" t="s">
        <v>953</v>
      </c>
      <c r="B242" s="109" t="s">
        <v>202</v>
      </c>
      <c r="C242" s="110" t="s">
        <v>86</v>
      </c>
      <c r="D242" s="109" t="s">
        <v>203</v>
      </c>
      <c r="E242" s="109" t="s">
        <v>204</v>
      </c>
      <c r="F242" s="110" t="s">
        <v>9</v>
      </c>
      <c r="G242" s="109">
        <v>1.4433</v>
      </c>
      <c r="H242" s="109">
        <v>319.11</v>
      </c>
      <c r="I242" s="121">
        <v>549.61</v>
      </c>
      <c r="J242" s="109">
        <v>549.61</v>
      </c>
      <c r="K242" s="109">
        <v>0</v>
      </c>
      <c r="L242" s="109">
        <v>793.25</v>
      </c>
      <c r="M242" s="109">
        <v>793.25</v>
      </c>
    </row>
    <row r="243" spans="1:13" ht="16.5" hidden="1" customHeight="1">
      <c r="A243" s="106" t="s">
        <v>954</v>
      </c>
      <c r="B243" s="109" t="s">
        <v>1920</v>
      </c>
      <c r="C243" s="110" t="s">
        <v>86</v>
      </c>
      <c r="D243" s="109" t="s">
        <v>203</v>
      </c>
      <c r="E243" s="109" t="s">
        <v>204</v>
      </c>
      <c r="F243" s="110" t="s">
        <v>103</v>
      </c>
      <c r="G243" s="109">
        <v>710.7</v>
      </c>
      <c r="H243" s="109">
        <v>0.32</v>
      </c>
      <c r="I243" s="121">
        <v>0.55000000000000004</v>
      </c>
      <c r="J243" s="109">
        <v>0.55000000000000004</v>
      </c>
      <c r="K243" s="109">
        <v>0</v>
      </c>
      <c r="L243" s="109">
        <v>390.89</v>
      </c>
      <c r="M243" s="109">
        <v>390.89</v>
      </c>
    </row>
    <row r="244" spans="1:13" ht="16.5" hidden="1" customHeight="1">
      <c r="A244" s="106" t="s">
        <v>955</v>
      </c>
      <c r="B244" s="109" t="s">
        <v>1921</v>
      </c>
      <c r="C244" s="110" t="s">
        <v>86</v>
      </c>
      <c r="D244" s="109" t="s">
        <v>203</v>
      </c>
      <c r="E244" s="109" t="s">
        <v>1922</v>
      </c>
      <c r="F244" s="110" t="s">
        <v>103</v>
      </c>
      <c r="G244" s="109">
        <v>138.631</v>
      </c>
      <c r="H244" s="109">
        <v>0.37</v>
      </c>
      <c r="I244" s="121">
        <v>0.55000000000000004</v>
      </c>
      <c r="J244" s="109">
        <v>0.55000000000000004</v>
      </c>
      <c r="K244" s="109">
        <v>0</v>
      </c>
      <c r="L244" s="109">
        <v>76.25</v>
      </c>
      <c r="M244" s="109">
        <v>76.25</v>
      </c>
    </row>
    <row r="245" spans="1:13" ht="16.5" hidden="1" customHeight="1">
      <c r="A245" s="106" t="s">
        <v>956</v>
      </c>
      <c r="B245" s="109" t="s">
        <v>1923</v>
      </c>
      <c r="C245" s="110" t="s">
        <v>86</v>
      </c>
      <c r="D245" s="109" t="s">
        <v>203</v>
      </c>
      <c r="E245" s="109" t="s">
        <v>1924</v>
      </c>
      <c r="F245" s="110" t="s">
        <v>103</v>
      </c>
      <c r="G245" s="109">
        <v>927.2432</v>
      </c>
      <c r="H245" s="109">
        <v>0.27</v>
      </c>
      <c r="I245" s="121">
        <v>0.55000000000000004</v>
      </c>
      <c r="J245" s="109">
        <v>0.55000000000000004</v>
      </c>
      <c r="K245" s="109">
        <v>0</v>
      </c>
      <c r="L245" s="109">
        <v>509.98</v>
      </c>
      <c r="M245" s="109">
        <v>509.98</v>
      </c>
    </row>
    <row r="246" spans="1:13" ht="16.5" hidden="1" customHeight="1">
      <c r="A246" s="111" t="s">
        <v>959</v>
      </c>
      <c r="B246" s="118" t="s">
        <v>1925</v>
      </c>
      <c r="C246" s="119" t="s">
        <v>86</v>
      </c>
      <c r="D246" s="118" t="s">
        <v>1926</v>
      </c>
      <c r="E246" s="118" t="s">
        <v>45</v>
      </c>
      <c r="F246" s="119" t="s">
        <v>103</v>
      </c>
      <c r="G246" s="118">
        <v>342.923</v>
      </c>
      <c r="H246" s="118">
        <v>0.08</v>
      </c>
      <c r="I246" s="124">
        <v>0.08</v>
      </c>
      <c r="J246" s="118">
        <v>0.08</v>
      </c>
      <c r="K246" s="118">
        <v>2.92</v>
      </c>
      <c r="L246" s="118">
        <v>27.43</v>
      </c>
      <c r="M246" s="118">
        <v>27.43</v>
      </c>
    </row>
    <row r="247" spans="1:13" ht="16.5" hidden="1" customHeight="1">
      <c r="A247" s="111" t="s">
        <v>962</v>
      </c>
      <c r="B247" s="118" t="s">
        <v>1925</v>
      </c>
      <c r="C247" s="119" t="s">
        <v>86</v>
      </c>
      <c r="D247" s="118" t="s">
        <v>1926</v>
      </c>
      <c r="E247" s="118" t="s">
        <v>45</v>
      </c>
      <c r="F247" s="119" t="s">
        <v>103</v>
      </c>
      <c r="G247" s="118">
        <v>75.067999999999998</v>
      </c>
      <c r="H247" s="118">
        <v>0.08</v>
      </c>
      <c r="I247" s="124">
        <v>0.08</v>
      </c>
      <c r="J247" s="118">
        <v>8.2000000000000003E-2</v>
      </c>
      <c r="K247" s="118">
        <v>2.92</v>
      </c>
      <c r="L247" s="118">
        <v>6.01</v>
      </c>
      <c r="M247" s="118">
        <v>6.16</v>
      </c>
    </row>
    <row r="248" spans="1:13" ht="16.5" hidden="1" customHeight="1">
      <c r="A248" s="111" t="s">
        <v>965</v>
      </c>
      <c r="B248" s="125" t="s">
        <v>206</v>
      </c>
      <c r="C248" s="126" t="s">
        <v>86</v>
      </c>
      <c r="D248" s="125" t="s">
        <v>207</v>
      </c>
      <c r="E248" s="125" t="s">
        <v>45</v>
      </c>
      <c r="F248" s="126" t="s">
        <v>43</v>
      </c>
      <c r="G248" s="125">
        <v>4.2587999999999999</v>
      </c>
      <c r="H248" s="125">
        <v>78.680000000000007</v>
      </c>
      <c r="I248" s="121">
        <v>283.14999999999998</v>
      </c>
      <c r="J248" s="125">
        <v>283.14999999999998</v>
      </c>
      <c r="K248" s="125">
        <v>0</v>
      </c>
      <c r="L248" s="125">
        <v>1205.8800000000001</v>
      </c>
      <c r="M248" s="125">
        <v>1205.8800000000001</v>
      </c>
    </row>
    <row r="249" spans="1:13" ht="16.5" hidden="1" customHeight="1">
      <c r="A249" s="111" t="s">
        <v>966</v>
      </c>
      <c r="B249" s="125" t="s">
        <v>206</v>
      </c>
      <c r="C249" s="126" t="s">
        <v>86</v>
      </c>
      <c r="D249" s="125" t="s">
        <v>207</v>
      </c>
      <c r="E249" s="125" t="s">
        <v>45</v>
      </c>
      <c r="F249" s="126" t="s">
        <v>43</v>
      </c>
      <c r="G249" s="125">
        <v>1.1449</v>
      </c>
      <c r="H249" s="125">
        <v>78.680000000000007</v>
      </c>
      <c r="I249" s="121">
        <v>291.7</v>
      </c>
      <c r="J249" s="125">
        <v>291.7</v>
      </c>
      <c r="K249" s="125">
        <v>0</v>
      </c>
      <c r="L249" s="125">
        <v>333.97</v>
      </c>
      <c r="M249" s="125">
        <v>333.97</v>
      </c>
    </row>
    <row r="250" spans="1:13" ht="16.5" hidden="1" customHeight="1">
      <c r="A250" s="106" t="s">
        <v>967</v>
      </c>
      <c r="B250" s="109" t="s">
        <v>1927</v>
      </c>
      <c r="C250" s="110" t="s">
        <v>86</v>
      </c>
      <c r="D250" s="109" t="s">
        <v>207</v>
      </c>
      <c r="E250" s="109" t="s">
        <v>45</v>
      </c>
      <c r="F250" s="110" t="s">
        <v>43</v>
      </c>
      <c r="G250" s="109">
        <v>1.0629999999999999</v>
      </c>
      <c r="H250" s="109">
        <v>48.56</v>
      </c>
      <c r="I250" s="121">
        <v>283.14999999999998</v>
      </c>
      <c r="J250" s="109">
        <v>283.14999999999998</v>
      </c>
      <c r="K250" s="109">
        <v>0</v>
      </c>
      <c r="L250" s="109">
        <v>300.99</v>
      </c>
      <c r="M250" s="109">
        <v>300.99</v>
      </c>
    </row>
    <row r="251" spans="1:13" ht="16.5" hidden="1" customHeight="1">
      <c r="A251" s="106" t="s">
        <v>970</v>
      </c>
      <c r="B251" s="109" t="s">
        <v>1928</v>
      </c>
      <c r="C251" s="110" t="s">
        <v>86</v>
      </c>
      <c r="D251" s="109" t="s">
        <v>210</v>
      </c>
      <c r="E251" s="109" t="s">
        <v>119</v>
      </c>
      <c r="F251" s="110" t="s">
        <v>43</v>
      </c>
      <c r="G251" s="109">
        <v>0.38300000000000001</v>
      </c>
      <c r="H251" s="109">
        <v>96.6</v>
      </c>
      <c r="I251" s="121">
        <v>210.18</v>
      </c>
      <c r="J251" s="109">
        <v>210.18</v>
      </c>
      <c r="K251" s="109">
        <v>0</v>
      </c>
      <c r="L251" s="109">
        <v>80.5</v>
      </c>
      <c r="M251" s="109">
        <v>80.5</v>
      </c>
    </row>
    <row r="252" spans="1:13" ht="16.5" hidden="1" customHeight="1">
      <c r="A252" s="106" t="s">
        <v>973</v>
      </c>
      <c r="B252" s="109" t="s">
        <v>1929</v>
      </c>
      <c r="C252" s="110" t="s">
        <v>86</v>
      </c>
      <c r="D252" s="109" t="s">
        <v>210</v>
      </c>
      <c r="E252" s="109" t="s">
        <v>119</v>
      </c>
      <c r="F252" s="110" t="s">
        <v>43</v>
      </c>
      <c r="G252" s="109">
        <v>0.89080000000000004</v>
      </c>
      <c r="H252" s="109">
        <v>63.92</v>
      </c>
      <c r="I252" s="121">
        <v>210.18</v>
      </c>
      <c r="J252" s="109">
        <v>210.18</v>
      </c>
      <c r="K252" s="109">
        <v>0</v>
      </c>
      <c r="L252" s="109">
        <v>187.23</v>
      </c>
      <c r="M252" s="109">
        <v>187.23</v>
      </c>
    </row>
    <row r="253" spans="1:13" ht="16.5" hidden="1" customHeight="1">
      <c r="A253" s="106" t="s">
        <v>977</v>
      </c>
      <c r="B253" s="107" t="s">
        <v>1930</v>
      </c>
      <c r="C253" s="108" t="s">
        <v>86</v>
      </c>
      <c r="D253" s="107" t="s">
        <v>1931</v>
      </c>
      <c r="E253" s="107" t="s">
        <v>45</v>
      </c>
      <c r="F253" s="108" t="s">
        <v>43</v>
      </c>
      <c r="G253" s="107">
        <v>4.9024999999999999</v>
      </c>
      <c r="H253" s="107">
        <v>378.64</v>
      </c>
      <c r="I253" s="120">
        <v>378.64</v>
      </c>
      <c r="J253" s="107">
        <v>441.19</v>
      </c>
      <c r="K253" s="107">
        <v>16.52</v>
      </c>
      <c r="L253" s="107">
        <v>1856.28</v>
      </c>
      <c r="M253" s="107">
        <v>2162.9299999999998</v>
      </c>
    </row>
    <row r="254" spans="1:13" ht="16.5" hidden="1" customHeight="1">
      <c r="A254" s="106" t="s">
        <v>978</v>
      </c>
      <c r="B254" s="109" t="s">
        <v>1932</v>
      </c>
      <c r="C254" s="110" t="s">
        <v>86</v>
      </c>
      <c r="D254" s="109" t="s">
        <v>229</v>
      </c>
      <c r="E254" s="109" t="s">
        <v>230</v>
      </c>
      <c r="F254" s="110" t="s">
        <v>231</v>
      </c>
      <c r="G254" s="109">
        <v>8.8200000000000001E-2</v>
      </c>
      <c r="H254" s="109">
        <v>231.72</v>
      </c>
      <c r="I254" s="121">
        <v>438.2</v>
      </c>
      <c r="J254" s="109">
        <v>438.2</v>
      </c>
      <c r="K254" s="109">
        <v>0</v>
      </c>
      <c r="L254" s="109">
        <v>38.65</v>
      </c>
      <c r="M254" s="109">
        <v>38.65</v>
      </c>
    </row>
    <row r="255" spans="1:13" ht="16.5" hidden="1" customHeight="1">
      <c r="A255" s="111" t="s">
        <v>979</v>
      </c>
      <c r="B255" s="125" t="s">
        <v>1933</v>
      </c>
      <c r="C255" s="126" t="s">
        <v>86</v>
      </c>
      <c r="D255" s="125" t="s">
        <v>1934</v>
      </c>
      <c r="E255" s="125" t="s">
        <v>230</v>
      </c>
      <c r="F255" s="126" t="s">
        <v>231</v>
      </c>
      <c r="G255" s="125">
        <v>0.25600000000000001</v>
      </c>
      <c r="H255" s="125">
        <v>248</v>
      </c>
      <c r="I255" s="121">
        <v>438.2</v>
      </c>
      <c r="J255" s="125">
        <v>450.995</v>
      </c>
      <c r="K255" s="125">
        <v>2.92</v>
      </c>
      <c r="L255" s="125">
        <v>112.18</v>
      </c>
      <c r="M255" s="125">
        <v>115.45</v>
      </c>
    </row>
    <row r="256" spans="1:13" ht="16.5" hidden="1" customHeight="1">
      <c r="A256" s="111" t="s">
        <v>980</v>
      </c>
      <c r="B256" s="125" t="s">
        <v>1933</v>
      </c>
      <c r="C256" s="126" t="s">
        <v>86</v>
      </c>
      <c r="D256" s="125" t="s">
        <v>1934</v>
      </c>
      <c r="E256" s="125" t="s">
        <v>230</v>
      </c>
      <c r="F256" s="126" t="s">
        <v>231</v>
      </c>
      <c r="G256" s="125">
        <v>3.984</v>
      </c>
      <c r="H256" s="125">
        <v>248</v>
      </c>
      <c r="I256" s="121">
        <v>345.42</v>
      </c>
      <c r="J256" s="125">
        <v>390.33</v>
      </c>
      <c r="K256" s="125">
        <v>13</v>
      </c>
      <c r="L256" s="125">
        <v>1376.15</v>
      </c>
      <c r="M256" s="125">
        <v>1555.07</v>
      </c>
    </row>
    <row r="257" spans="1:13" ht="16.5" hidden="1" customHeight="1">
      <c r="A257" s="106" t="s">
        <v>981</v>
      </c>
      <c r="B257" s="107" t="s">
        <v>1935</v>
      </c>
      <c r="C257" s="108" t="s">
        <v>86</v>
      </c>
      <c r="D257" s="107" t="s">
        <v>1936</v>
      </c>
      <c r="E257" s="107" t="s">
        <v>45</v>
      </c>
      <c r="F257" s="108" t="s">
        <v>43</v>
      </c>
      <c r="G257" s="107">
        <v>1.9E-2</v>
      </c>
      <c r="H257" s="107">
        <v>1630.62</v>
      </c>
      <c r="I257" s="120">
        <v>1630.62</v>
      </c>
      <c r="J257" s="107">
        <v>1900</v>
      </c>
      <c r="K257" s="107">
        <v>16.52</v>
      </c>
      <c r="L257" s="107">
        <v>30.98</v>
      </c>
      <c r="M257" s="107">
        <v>36.1</v>
      </c>
    </row>
    <row r="258" spans="1:13" ht="16.5" hidden="1" customHeight="1">
      <c r="A258" s="106" t="s">
        <v>982</v>
      </c>
      <c r="B258" s="107" t="s">
        <v>1937</v>
      </c>
      <c r="C258" s="108" t="s">
        <v>86</v>
      </c>
      <c r="D258" s="107" t="s">
        <v>1938</v>
      </c>
      <c r="E258" s="107" t="s">
        <v>45</v>
      </c>
      <c r="F258" s="108" t="s">
        <v>43</v>
      </c>
      <c r="G258" s="107">
        <v>8.2000000000000003E-2</v>
      </c>
      <c r="H258" s="107">
        <v>1329.2</v>
      </c>
      <c r="I258" s="120">
        <v>1329.2</v>
      </c>
      <c r="J258" s="107">
        <v>1548.78</v>
      </c>
      <c r="K258" s="107">
        <v>16.52</v>
      </c>
      <c r="L258" s="107">
        <v>108.99</v>
      </c>
      <c r="M258" s="107">
        <v>127</v>
      </c>
    </row>
    <row r="259" spans="1:13" ht="16.5" hidden="1" customHeight="1">
      <c r="A259" s="106" t="s">
        <v>985</v>
      </c>
      <c r="B259" s="109" t="s">
        <v>1939</v>
      </c>
      <c r="C259" s="110" t="s">
        <v>86</v>
      </c>
      <c r="D259" s="109" t="s">
        <v>1936</v>
      </c>
      <c r="E259" s="109" t="s">
        <v>45</v>
      </c>
      <c r="F259" s="110" t="s">
        <v>43</v>
      </c>
      <c r="G259" s="109">
        <v>1.1597999999999999</v>
      </c>
      <c r="H259" s="109">
        <v>1057.5999999999999</v>
      </c>
      <c r="I259" s="121">
        <v>1194.9000000000001</v>
      </c>
      <c r="J259" s="109">
        <v>1392.297</v>
      </c>
      <c r="K259" s="109">
        <v>16.52</v>
      </c>
      <c r="L259" s="109">
        <v>1385.85</v>
      </c>
      <c r="M259" s="109">
        <v>1614.79</v>
      </c>
    </row>
    <row r="260" spans="1:13" ht="16.5" hidden="1" customHeight="1">
      <c r="A260" s="106" t="s">
        <v>988</v>
      </c>
      <c r="B260" s="107" t="s">
        <v>1940</v>
      </c>
      <c r="C260" s="108" t="s">
        <v>86</v>
      </c>
      <c r="D260" s="107" t="s">
        <v>1938</v>
      </c>
      <c r="E260" s="107" t="s">
        <v>45</v>
      </c>
      <c r="F260" s="108" t="s">
        <v>43</v>
      </c>
      <c r="G260" s="107">
        <v>5.1400000000000001E-2</v>
      </c>
      <c r="H260" s="107">
        <v>823.89</v>
      </c>
      <c r="I260" s="120">
        <v>823.89</v>
      </c>
      <c r="J260" s="107">
        <v>960</v>
      </c>
      <c r="K260" s="107">
        <v>16.52</v>
      </c>
      <c r="L260" s="107">
        <v>42.35</v>
      </c>
      <c r="M260" s="107">
        <v>49.34</v>
      </c>
    </row>
    <row r="261" spans="1:13" ht="16.5" hidden="1" customHeight="1">
      <c r="A261" s="111" t="s">
        <v>992</v>
      </c>
      <c r="B261" s="118" t="s">
        <v>1941</v>
      </c>
      <c r="C261" s="119" t="s">
        <v>86</v>
      </c>
      <c r="D261" s="118" t="s">
        <v>1938</v>
      </c>
      <c r="E261" s="118" t="s">
        <v>1942</v>
      </c>
      <c r="F261" s="119" t="s">
        <v>1093</v>
      </c>
      <c r="G261" s="118">
        <v>0.28000000000000003</v>
      </c>
      <c r="H261" s="118">
        <v>85.68</v>
      </c>
      <c r="I261" s="124">
        <v>85.68</v>
      </c>
      <c r="J261" s="118">
        <v>99.84</v>
      </c>
      <c r="K261" s="118">
        <v>16.52</v>
      </c>
      <c r="L261" s="118">
        <v>23.99</v>
      </c>
      <c r="M261" s="118">
        <v>27.96</v>
      </c>
    </row>
    <row r="262" spans="1:13" ht="16.5" hidden="1" customHeight="1">
      <c r="A262" s="111" t="s">
        <v>995</v>
      </c>
      <c r="B262" s="118" t="s">
        <v>1941</v>
      </c>
      <c r="C262" s="119" t="s">
        <v>86</v>
      </c>
      <c r="D262" s="118" t="s">
        <v>1938</v>
      </c>
      <c r="E262" s="118" t="s">
        <v>1942</v>
      </c>
      <c r="F262" s="119" t="s">
        <v>1093</v>
      </c>
      <c r="G262" s="118">
        <v>1.1200000000000001</v>
      </c>
      <c r="H262" s="118">
        <v>85.68</v>
      </c>
      <c r="I262" s="124">
        <v>85.68</v>
      </c>
      <c r="J262" s="118">
        <v>99.83</v>
      </c>
      <c r="K262" s="118">
        <v>16.52</v>
      </c>
      <c r="L262" s="118">
        <v>95.96</v>
      </c>
      <c r="M262" s="118">
        <v>111.81</v>
      </c>
    </row>
    <row r="263" spans="1:13" ht="16.5" hidden="1" customHeight="1">
      <c r="A263" s="106" t="s">
        <v>996</v>
      </c>
      <c r="B263" s="109" t="s">
        <v>1943</v>
      </c>
      <c r="C263" s="110" t="s">
        <v>86</v>
      </c>
      <c r="D263" s="109" t="s">
        <v>1944</v>
      </c>
      <c r="E263" s="109" t="s">
        <v>1945</v>
      </c>
      <c r="F263" s="110" t="s">
        <v>43</v>
      </c>
      <c r="G263" s="109">
        <v>4.8399999999999999E-2</v>
      </c>
      <c r="H263" s="109">
        <v>1194.9000000000001</v>
      </c>
      <c r="I263" s="121">
        <v>2059.73</v>
      </c>
      <c r="J263" s="109">
        <v>2400</v>
      </c>
      <c r="K263" s="109">
        <v>16.52</v>
      </c>
      <c r="L263" s="109">
        <v>99.69</v>
      </c>
      <c r="M263" s="109">
        <v>116.16</v>
      </c>
    </row>
    <row r="264" spans="1:13" ht="16.5" hidden="1" customHeight="1">
      <c r="A264" s="106" t="s">
        <v>997</v>
      </c>
      <c r="B264" s="109" t="s">
        <v>1946</v>
      </c>
      <c r="C264" s="110" t="s">
        <v>86</v>
      </c>
      <c r="D264" s="109" t="s">
        <v>791</v>
      </c>
      <c r="E264" s="109" t="s">
        <v>1947</v>
      </c>
      <c r="F264" s="110" t="s">
        <v>127</v>
      </c>
      <c r="G264" s="109">
        <v>6.21</v>
      </c>
      <c r="H264" s="109">
        <v>11.47</v>
      </c>
      <c r="I264" s="121">
        <v>18</v>
      </c>
      <c r="J264" s="109">
        <v>20.974</v>
      </c>
      <c r="K264" s="109">
        <v>16.52</v>
      </c>
      <c r="L264" s="109">
        <v>111.78</v>
      </c>
      <c r="M264" s="109">
        <v>130.25</v>
      </c>
    </row>
    <row r="265" spans="1:13" ht="16.5" hidden="1" customHeight="1">
      <c r="A265" s="106" t="s">
        <v>1000</v>
      </c>
      <c r="B265" s="109" t="s">
        <v>1948</v>
      </c>
      <c r="C265" s="110" t="s">
        <v>86</v>
      </c>
      <c r="D265" s="109" t="s">
        <v>791</v>
      </c>
      <c r="E265" s="109" t="s">
        <v>1947</v>
      </c>
      <c r="F265" s="110" t="s">
        <v>127</v>
      </c>
      <c r="G265" s="109">
        <v>0.4</v>
      </c>
      <c r="H265" s="109">
        <v>7.38</v>
      </c>
      <c r="I265" s="121">
        <v>18</v>
      </c>
      <c r="J265" s="109">
        <v>20.974</v>
      </c>
      <c r="K265" s="109">
        <v>16.52</v>
      </c>
      <c r="L265" s="109">
        <v>7.2</v>
      </c>
      <c r="M265" s="109">
        <v>8.39</v>
      </c>
    </row>
    <row r="266" spans="1:13" ht="16.5" hidden="1" customHeight="1">
      <c r="A266" s="106" t="s">
        <v>1001</v>
      </c>
      <c r="B266" s="116" t="s">
        <v>1949</v>
      </c>
      <c r="C266" s="117" t="s">
        <v>355</v>
      </c>
      <c r="D266" s="116" t="s">
        <v>1950</v>
      </c>
      <c r="E266" s="116" t="s">
        <v>45</v>
      </c>
      <c r="F266" s="117" t="s">
        <v>127</v>
      </c>
      <c r="G266" s="116">
        <v>65.952500000000001</v>
      </c>
      <c r="H266" s="116">
        <v>44.63</v>
      </c>
      <c r="I266" s="123">
        <v>44.63</v>
      </c>
      <c r="J266" s="116">
        <v>52</v>
      </c>
      <c r="K266" s="116">
        <v>16.52</v>
      </c>
      <c r="L266" s="116">
        <v>2943.46</v>
      </c>
      <c r="M266" s="116">
        <v>3429.53</v>
      </c>
    </row>
    <row r="267" spans="1:13" ht="16.5" hidden="1" customHeight="1">
      <c r="A267" s="106" t="s">
        <v>1005</v>
      </c>
      <c r="B267" s="107" t="s">
        <v>1416</v>
      </c>
      <c r="C267" s="108" t="s">
        <v>86</v>
      </c>
      <c r="D267" s="107" t="s">
        <v>1417</v>
      </c>
      <c r="E267" s="107" t="s">
        <v>1418</v>
      </c>
      <c r="F267" s="108" t="s">
        <v>142</v>
      </c>
      <c r="G267" s="107">
        <v>459.38</v>
      </c>
      <c r="H267" s="107">
        <v>0.45</v>
      </c>
      <c r="I267" s="120">
        <v>0.45</v>
      </c>
      <c r="J267" s="107">
        <v>0.52</v>
      </c>
      <c r="K267" s="107">
        <v>16.52</v>
      </c>
      <c r="L267" s="107">
        <v>206.72</v>
      </c>
      <c r="M267" s="107">
        <v>238.88</v>
      </c>
    </row>
    <row r="268" spans="1:13" ht="16.5" hidden="1" customHeight="1">
      <c r="A268" s="106" t="s">
        <v>1006</v>
      </c>
      <c r="B268" s="107" t="s">
        <v>1419</v>
      </c>
      <c r="C268" s="108" t="s">
        <v>86</v>
      </c>
      <c r="D268" s="107" t="s">
        <v>1417</v>
      </c>
      <c r="E268" s="107" t="s">
        <v>1420</v>
      </c>
      <c r="F268" s="108" t="s">
        <v>142</v>
      </c>
      <c r="G268" s="107">
        <v>247.2</v>
      </c>
      <c r="H268" s="107">
        <v>0.73</v>
      </c>
      <c r="I268" s="120">
        <v>0.73</v>
      </c>
      <c r="J268" s="107">
        <v>0.85</v>
      </c>
      <c r="K268" s="107">
        <v>16.52</v>
      </c>
      <c r="L268" s="107">
        <v>180.46</v>
      </c>
      <c r="M268" s="107">
        <v>210.12</v>
      </c>
    </row>
    <row r="269" spans="1:13" ht="16.5" hidden="1" customHeight="1">
      <c r="A269" s="106" t="s">
        <v>1010</v>
      </c>
      <c r="B269" s="107" t="s">
        <v>1951</v>
      </c>
      <c r="C269" s="108" t="s">
        <v>86</v>
      </c>
      <c r="D269" s="107" t="s">
        <v>1952</v>
      </c>
      <c r="E269" s="107" t="s">
        <v>1953</v>
      </c>
      <c r="F269" s="108" t="s">
        <v>103</v>
      </c>
      <c r="G269" s="107">
        <v>1.6</v>
      </c>
      <c r="H269" s="107">
        <v>12.44</v>
      </c>
      <c r="I269" s="120">
        <v>12.44</v>
      </c>
      <c r="J269" s="107">
        <v>14.49</v>
      </c>
      <c r="K269" s="107">
        <v>16.52</v>
      </c>
      <c r="L269" s="107">
        <v>19.899999999999999</v>
      </c>
      <c r="M269" s="107">
        <v>23.18</v>
      </c>
    </row>
    <row r="270" spans="1:13" ht="16.5" hidden="1" customHeight="1">
      <c r="A270" s="106" t="s">
        <v>1013</v>
      </c>
      <c r="B270" s="107" t="s">
        <v>1954</v>
      </c>
      <c r="C270" s="108" t="s">
        <v>86</v>
      </c>
      <c r="D270" s="107" t="s">
        <v>265</v>
      </c>
      <c r="E270" s="107" t="s">
        <v>1432</v>
      </c>
      <c r="F270" s="108" t="s">
        <v>103</v>
      </c>
      <c r="G270" s="107">
        <v>10.651999999999999</v>
      </c>
      <c r="H270" s="107">
        <v>14.28</v>
      </c>
      <c r="I270" s="120">
        <v>14.28</v>
      </c>
      <c r="J270" s="107">
        <v>16.64</v>
      </c>
      <c r="K270" s="107">
        <v>16.52</v>
      </c>
      <c r="L270" s="107">
        <v>152.11000000000001</v>
      </c>
      <c r="M270" s="107">
        <v>177.25</v>
      </c>
    </row>
    <row r="271" spans="1:13" ht="16.5" hidden="1" customHeight="1">
      <c r="A271" s="106" t="s">
        <v>1016</v>
      </c>
      <c r="B271" s="116" t="s">
        <v>1955</v>
      </c>
      <c r="C271" s="117" t="s">
        <v>355</v>
      </c>
      <c r="D271" s="116" t="s">
        <v>1430</v>
      </c>
      <c r="E271" s="116" t="s">
        <v>45</v>
      </c>
      <c r="F271" s="117" t="s">
        <v>103</v>
      </c>
      <c r="G271" s="116">
        <v>17.2423</v>
      </c>
      <c r="H271" s="116">
        <v>9.01</v>
      </c>
      <c r="I271" s="123">
        <v>9.01</v>
      </c>
      <c r="J271" s="116">
        <v>10.5</v>
      </c>
      <c r="K271" s="116">
        <v>16.52</v>
      </c>
      <c r="L271" s="116">
        <v>155.35</v>
      </c>
      <c r="M271" s="116">
        <v>181.04</v>
      </c>
    </row>
    <row r="272" spans="1:13" ht="16.5" hidden="1" customHeight="1">
      <c r="A272" s="106" t="s">
        <v>1017</v>
      </c>
      <c r="B272" s="107" t="s">
        <v>1956</v>
      </c>
      <c r="C272" s="108" t="s">
        <v>86</v>
      </c>
      <c r="D272" s="107" t="s">
        <v>1957</v>
      </c>
      <c r="E272" s="107" t="s">
        <v>45</v>
      </c>
      <c r="F272" s="108" t="s">
        <v>103</v>
      </c>
      <c r="G272" s="107">
        <v>14.526999999999999</v>
      </c>
      <c r="H272" s="107">
        <v>5.58</v>
      </c>
      <c r="I272" s="120">
        <v>5.58</v>
      </c>
      <c r="J272" s="107">
        <v>6.5</v>
      </c>
      <c r="K272" s="107">
        <v>16.52</v>
      </c>
      <c r="L272" s="107">
        <v>81.06</v>
      </c>
      <c r="M272" s="107">
        <v>94.43</v>
      </c>
    </row>
    <row r="273" spans="1:13" ht="16.5" hidden="1" customHeight="1">
      <c r="A273" s="106" t="s">
        <v>1020</v>
      </c>
      <c r="B273" s="107" t="s">
        <v>1958</v>
      </c>
      <c r="C273" s="108" t="s">
        <v>86</v>
      </c>
      <c r="D273" s="107" t="s">
        <v>1959</v>
      </c>
      <c r="E273" s="107" t="s">
        <v>45</v>
      </c>
      <c r="F273" s="108" t="s">
        <v>103</v>
      </c>
      <c r="G273" s="107">
        <v>0.91820000000000002</v>
      </c>
      <c r="H273" s="107">
        <v>7.29</v>
      </c>
      <c r="I273" s="120">
        <v>7.29</v>
      </c>
      <c r="J273" s="107">
        <v>8.5</v>
      </c>
      <c r="K273" s="107">
        <v>16.52</v>
      </c>
      <c r="L273" s="107">
        <v>6.69</v>
      </c>
      <c r="M273" s="107">
        <v>7.8</v>
      </c>
    </row>
    <row r="274" spans="1:13" ht="16.5" hidden="1" customHeight="1">
      <c r="A274" s="106" t="s">
        <v>1021</v>
      </c>
      <c r="B274" s="109" t="s">
        <v>1960</v>
      </c>
      <c r="C274" s="110" t="s">
        <v>86</v>
      </c>
      <c r="D274" s="109" t="s">
        <v>1422</v>
      </c>
      <c r="E274" s="109" t="s">
        <v>45</v>
      </c>
      <c r="F274" s="110" t="s">
        <v>103</v>
      </c>
      <c r="G274" s="109">
        <v>0.05</v>
      </c>
      <c r="H274" s="109">
        <v>7.48</v>
      </c>
      <c r="I274" s="121">
        <v>13.86</v>
      </c>
      <c r="J274" s="109">
        <v>16.149999999999999</v>
      </c>
      <c r="K274" s="109">
        <v>16.52</v>
      </c>
      <c r="L274" s="109">
        <v>0.69</v>
      </c>
      <c r="M274" s="109">
        <v>0.81</v>
      </c>
    </row>
    <row r="275" spans="1:13" ht="16.5" hidden="1" customHeight="1">
      <c r="A275" s="111" t="s">
        <v>1025</v>
      </c>
      <c r="B275" s="125" t="s">
        <v>1961</v>
      </c>
      <c r="C275" s="126" t="s">
        <v>86</v>
      </c>
      <c r="D275" s="125" t="s">
        <v>1424</v>
      </c>
      <c r="E275" s="125" t="s">
        <v>45</v>
      </c>
      <c r="F275" s="126" t="s">
        <v>103</v>
      </c>
      <c r="G275" s="125">
        <v>0.15</v>
      </c>
      <c r="H275" s="125">
        <v>6.18</v>
      </c>
      <c r="I275" s="121">
        <v>11.01</v>
      </c>
      <c r="J275" s="125">
        <v>12.83</v>
      </c>
      <c r="K275" s="125">
        <v>16.52</v>
      </c>
      <c r="L275" s="125">
        <v>1.65</v>
      </c>
      <c r="M275" s="125">
        <v>1.92</v>
      </c>
    </row>
    <row r="276" spans="1:13" ht="16.5" hidden="1" customHeight="1">
      <c r="A276" s="111" t="s">
        <v>1028</v>
      </c>
      <c r="B276" s="125" t="s">
        <v>1961</v>
      </c>
      <c r="C276" s="126" t="s">
        <v>86</v>
      </c>
      <c r="D276" s="125" t="s">
        <v>1424</v>
      </c>
      <c r="E276" s="125" t="s">
        <v>45</v>
      </c>
      <c r="F276" s="126" t="s">
        <v>103</v>
      </c>
      <c r="G276" s="125">
        <v>25.711400000000001</v>
      </c>
      <c r="H276" s="125">
        <v>6.18</v>
      </c>
      <c r="I276" s="121">
        <v>11.01</v>
      </c>
      <c r="J276" s="125">
        <v>12.829000000000001</v>
      </c>
      <c r="K276" s="125">
        <v>16.52</v>
      </c>
      <c r="L276" s="125">
        <v>283.08</v>
      </c>
      <c r="M276" s="125">
        <v>329.85</v>
      </c>
    </row>
    <row r="277" spans="1:13" ht="16.5" hidden="1" customHeight="1">
      <c r="A277" s="111" t="s">
        <v>1029</v>
      </c>
      <c r="B277" s="125" t="s">
        <v>1962</v>
      </c>
      <c r="C277" s="126" t="s">
        <v>86</v>
      </c>
      <c r="D277" s="125" t="s">
        <v>1963</v>
      </c>
      <c r="E277" s="125" t="s">
        <v>45</v>
      </c>
      <c r="F277" s="126" t="s">
        <v>103</v>
      </c>
      <c r="G277" s="125">
        <v>6.3803000000000001</v>
      </c>
      <c r="H277" s="125">
        <v>5.58</v>
      </c>
      <c r="I277" s="121">
        <v>7.18</v>
      </c>
      <c r="J277" s="125">
        <v>8.4</v>
      </c>
      <c r="K277" s="125">
        <v>17</v>
      </c>
      <c r="L277" s="125">
        <v>45.81</v>
      </c>
      <c r="M277" s="125">
        <v>53.59</v>
      </c>
    </row>
    <row r="278" spans="1:13" ht="16.5" hidden="1" customHeight="1">
      <c r="A278" s="111" t="s">
        <v>1030</v>
      </c>
      <c r="B278" s="125" t="s">
        <v>1962</v>
      </c>
      <c r="C278" s="126" t="s">
        <v>86</v>
      </c>
      <c r="D278" s="125" t="s">
        <v>1963</v>
      </c>
      <c r="E278" s="125" t="s">
        <v>45</v>
      </c>
      <c r="F278" s="126" t="s">
        <v>103</v>
      </c>
      <c r="G278" s="125">
        <v>12.1</v>
      </c>
      <c r="H278" s="125">
        <v>5.58</v>
      </c>
      <c r="I278" s="121">
        <v>7.18</v>
      </c>
      <c r="J278" s="125">
        <v>8.3659999999999997</v>
      </c>
      <c r="K278" s="125">
        <v>16.52</v>
      </c>
      <c r="L278" s="125">
        <v>86.88</v>
      </c>
      <c r="M278" s="125">
        <v>101.23</v>
      </c>
    </row>
    <row r="279" spans="1:13" ht="16.5" hidden="1" customHeight="1">
      <c r="A279" s="111" t="s">
        <v>1033</v>
      </c>
      <c r="B279" s="125" t="s">
        <v>1962</v>
      </c>
      <c r="C279" s="126" t="s">
        <v>86</v>
      </c>
      <c r="D279" s="125" t="s">
        <v>1963</v>
      </c>
      <c r="E279" s="125" t="s">
        <v>45</v>
      </c>
      <c r="F279" s="126" t="s">
        <v>103</v>
      </c>
      <c r="G279" s="125">
        <v>5.2363</v>
      </c>
      <c r="H279" s="125">
        <v>5.58</v>
      </c>
      <c r="I279" s="121">
        <v>7.18</v>
      </c>
      <c r="J279" s="125">
        <v>8.4009999999999998</v>
      </c>
      <c r="K279" s="125">
        <v>17</v>
      </c>
      <c r="L279" s="125">
        <v>37.6</v>
      </c>
      <c r="M279" s="125">
        <v>43.99</v>
      </c>
    </row>
    <row r="280" spans="1:13" ht="16.5" hidden="1" customHeight="1">
      <c r="A280" s="111" t="s">
        <v>1034</v>
      </c>
      <c r="B280" s="140" t="s">
        <v>1964</v>
      </c>
      <c r="C280" s="141" t="s">
        <v>355</v>
      </c>
      <c r="D280" s="140" t="s">
        <v>1965</v>
      </c>
      <c r="E280" s="140" t="s">
        <v>45</v>
      </c>
      <c r="F280" s="141" t="s">
        <v>103</v>
      </c>
      <c r="G280" s="140">
        <v>21.717700000000001</v>
      </c>
      <c r="H280" s="140">
        <v>9.01</v>
      </c>
      <c r="I280" s="144">
        <v>9.01</v>
      </c>
      <c r="J280" s="140">
        <v>10.5</v>
      </c>
      <c r="K280" s="140">
        <v>16.52</v>
      </c>
      <c r="L280" s="140">
        <v>195.68</v>
      </c>
      <c r="M280" s="140">
        <v>228.04</v>
      </c>
    </row>
    <row r="281" spans="1:13" ht="16.5" hidden="1" customHeight="1">
      <c r="A281" s="111" t="s">
        <v>1035</v>
      </c>
      <c r="B281" s="140" t="s">
        <v>1964</v>
      </c>
      <c r="C281" s="141" t="s">
        <v>355</v>
      </c>
      <c r="D281" s="140" t="s">
        <v>1965</v>
      </c>
      <c r="E281" s="140" t="s">
        <v>45</v>
      </c>
      <c r="F281" s="141" t="s">
        <v>103</v>
      </c>
      <c r="G281" s="140">
        <v>5.1755000000000004</v>
      </c>
      <c r="H281" s="140">
        <v>11.01</v>
      </c>
      <c r="I281" s="144">
        <v>11.01</v>
      </c>
      <c r="J281" s="140">
        <v>12.83</v>
      </c>
      <c r="K281" s="140">
        <v>16.52</v>
      </c>
      <c r="L281" s="140">
        <v>56.98</v>
      </c>
      <c r="M281" s="140">
        <v>66.400000000000006</v>
      </c>
    </row>
    <row r="282" spans="1:13" ht="16.5" hidden="1" customHeight="1">
      <c r="A282" s="111" t="s">
        <v>1039</v>
      </c>
      <c r="B282" s="140" t="s">
        <v>1966</v>
      </c>
      <c r="C282" s="141" t="s">
        <v>355</v>
      </c>
      <c r="D282" s="140" t="s">
        <v>1436</v>
      </c>
      <c r="E282" s="140" t="s">
        <v>45</v>
      </c>
      <c r="F282" s="141" t="s">
        <v>103</v>
      </c>
      <c r="G282" s="140">
        <v>15.706899999999999</v>
      </c>
      <c r="H282" s="140">
        <v>9.01</v>
      </c>
      <c r="I282" s="144">
        <v>9.01</v>
      </c>
      <c r="J282" s="140">
        <v>10.5</v>
      </c>
      <c r="K282" s="140">
        <v>16.52</v>
      </c>
      <c r="L282" s="140">
        <v>141.52000000000001</v>
      </c>
      <c r="M282" s="140">
        <v>164.92</v>
      </c>
    </row>
    <row r="283" spans="1:13" ht="16.5" hidden="1" customHeight="1">
      <c r="A283" s="111" t="s">
        <v>1040</v>
      </c>
      <c r="B283" s="140" t="s">
        <v>1966</v>
      </c>
      <c r="C283" s="141" t="s">
        <v>355</v>
      </c>
      <c r="D283" s="140" t="s">
        <v>1436</v>
      </c>
      <c r="E283" s="140" t="s">
        <v>45</v>
      </c>
      <c r="F283" s="141" t="s">
        <v>103</v>
      </c>
      <c r="G283" s="140">
        <v>2.0587</v>
      </c>
      <c r="H283" s="140">
        <v>11.01</v>
      </c>
      <c r="I283" s="144">
        <v>11.01</v>
      </c>
      <c r="J283" s="140">
        <v>12.83</v>
      </c>
      <c r="K283" s="140">
        <v>16.52</v>
      </c>
      <c r="L283" s="140">
        <v>22.67</v>
      </c>
      <c r="M283" s="140">
        <v>26.41</v>
      </c>
    </row>
    <row r="284" spans="1:13" ht="16.5" hidden="1" customHeight="1">
      <c r="A284" s="106" t="s">
        <v>1041</v>
      </c>
      <c r="B284" s="107" t="s">
        <v>1967</v>
      </c>
      <c r="C284" s="108" t="s">
        <v>86</v>
      </c>
      <c r="D284" s="107" t="s">
        <v>1968</v>
      </c>
      <c r="E284" s="107" t="s">
        <v>45</v>
      </c>
      <c r="F284" s="108" t="s">
        <v>103</v>
      </c>
      <c r="G284" s="107">
        <v>2.6522000000000001</v>
      </c>
      <c r="H284" s="107">
        <v>10.3</v>
      </c>
      <c r="I284" s="120">
        <v>10.3</v>
      </c>
      <c r="J284" s="107">
        <v>12</v>
      </c>
      <c r="K284" s="107">
        <v>16.52</v>
      </c>
      <c r="L284" s="107">
        <v>27.32</v>
      </c>
      <c r="M284" s="107">
        <v>31.83</v>
      </c>
    </row>
    <row r="285" spans="1:13" ht="16.5" hidden="1" customHeight="1">
      <c r="A285" s="106" t="s">
        <v>1042</v>
      </c>
      <c r="B285" s="107" t="s">
        <v>1969</v>
      </c>
      <c r="C285" s="108" t="s">
        <v>86</v>
      </c>
      <c r="D285" s="107" t="s">
        <v>1970</v>
      </c>
      <c r="E285" s="107" t="s">
        <v>45</v>
      </c>
      <c r="F285" s="108" t="s">
        <v>103</v>
      </c>
      <c r="G285" s="107">
        <v>0.1</v>
      </c>
      <c r="H285" s="107">
        <v>6.87</v>
      </c>
      <c r="I285" s="120">
        <v>6.87</v>
      </c>
      <c r="J285" s="107">
        <v>8</v>
      </c>
      <c r="K285" s="107">
        <v>16.52</v>
      </c>
      <c r="L285" s="107">
        <v>0.69</v>
      </c>
      <c r="M285" s="107">
        <v>0.8</v>
      </c>
    </row>
    <row r="286" spans="1:13" ht="16.5" hidden="1" customHeight="1">
      <c r="A286" s="106" t="s">
        <v>1043</v>
      </c>
      <c r="B286" s="107" t="s">
        <v>1971</v>
      </c>
      <c r="C286" s="108" t="s">
        <v>86</v>
      </c>
      <c r="D286" s="107" t="s">
        <v>1972</v>
      </c>
      <c r="E286" s="107" t="s">
        <v>45</v>
      </c>
      <c r="F286" s="108" t="s">
        <v>103</v>
      </c>
      <c r="G286" s="107">
        <v>0.81</v>
      </c>
      <c r="H286" s="107">
        <v>7.55</v>
      </c>
      <c r="I286" s="120">
        <v>7.55</v>
      </c>
      <c r="J286" s="107">
        <v>8.8000000000000007</v>
      </c>
      <c r="K286" s="107">
        <v>16.52</v>
      </c>
      <c r="L286" s="107">
        <v>6.12</v>
      </c>
      <c r="M286" s="107">
        <v>7.13</v>
      </c>
    </row>
    <row r="287" spans="1:13" ht="16.5" hidden="1" customHeight="1">
      <c r="A287" s="111" t="s">
        <v>1044</v>
      </c>
      <c r="B287" s="125" t="s">
        <v>1973</v>
      </c>
      <c r="C287" s="126" t="s">
        <v>86</v>
      </c>
      <c r="D287" s="125" t="s">
        <v>284</v>
      </c>
      <c r="E287" s="125" t="s">
        <v>1681</v>
      </c>
      <c r="F287" s="126" t="s">
        <v>103</v>
      </c>
      <c r="G287" s="125">
        <v>51.168199999999999</v>
      </c>
      <c r="H287" s="125">
        <v>5.65</v>
      </c>
      <c r="I287" s="121">
        <v>7.48</v>
      </c>
      <c r="J287" s="125">
        <v>8.7520000000000007</v>
      </c>
      <c r="K287" s="125">
        <v>17</v>
      </c>
      <c r="L287" s="125">
        <v>382.74</v>
      </c>
      <c r="M287" s="125">
        <v>447.82</v>
      </c>
    </row>
    <row r="288" spans="1:13" ht="16.5" hidden="1" customHeight="1">
      <c r="A288" s="111" t="s">
        <v>1045</v>
      </c>
      <c r="B288" s="125" t="s">
        <v>1973</v>
      </c>
      <c r="C288" s="126" t="s">
        <v>86</v>
      </c>
      <c r="D288" s="125" t="s">
        <v>284</v>
      </c>
      <c r="E288" s="125" t="s">
        <v>1681</v>
      </c>
      <c r="F288" s="126" t="s">
        <v>103</v>
      </c>
      <c r="G288" s="125">
        <v>0.68640000000000001</v>
      </c>
      <c r="H288" s="125">
        <v>5.65</v>
      </c>
      <c r="I288" s="121">
        <v>7.58</v>
      </c>
      <c r="J288" s="125">
        <v>8.8689999999999998</v>
      </c>
      <c r="K288" s="125">
        <v>17</v>
      </c>
      <c r="L288" s="125">
        <v>5.2</v>
      </c>
      <c r="M288" s="125">
        <v>6.09</v>
      </c>
    </row>
    <row r="289" spans="1:13" ht="16.5" hidden="1" customHeight="1">
      <c r="A289" s="111" t="s">
        <v>1048</v>
      </c>
      <c r="B289" s="118" t="s">
        <v>1974</v>
      </c>
      <c r="C289" s="119" t="s">
        <v>86</v>
      </c>
      <c r="D289" s="118" t="s">
        <v>1975</v>
      </c>
      <c r="E289" s="118" t="s">
        <v>45</v>
      </c>
      <c r="F289" s="119" t="s">
        <v>103</v>
      </c>
      <c r="G289" s="118">
        <v>30.930399999999999</v>
      </c>
      <c r="H289" s="118">
        <v>2.09</v>
      </c>
      <c r="I289" s="124">
        <v>2.09</v>
      </c>
      <c r="J289" s="118">
        <v>2.4300000000000002</v>
      </c>
      <c r="K289" s="118">
        <v>16.52</v>
      </c>
      <c r="L289" s="118">
        <v>64.64</v>
      </c>
      <c r="M289" s="118">
        <v>75.16</v>
      </c>
    </row>
    <row r="290" spans="1:13" ht="16.5" hidden="1" customHeight="1">
      <c r="A290" s="111" t="s">
        <v>1049</v>
      </c>
      <c r="B290" s="118" t="s">
        <v>1974</v>
      </c>
      <c r="C290" s="119" t="s">
        <v>86</v>
      </c>
      <c r="D290" s="118" t="s">
        <v>1975</v>
      </c>
      <c r="E290" s="118" t="s">
        <v>45</v>
      </c>
      <c r="F290" s="119" t="s">
        <v>103</v>
      </c>
      <c r="G290" s="118">
        <v>3</v>
      </c>
      <c r="H290" s="118">
        <v>2.09</v>
      </c>
      <c r="I290" s="124">
        <v>2.09</v>
      </c>
      <c r="J290" s="118">
        <v>2.44</v>
      </c>
      <c r="K290" s="118">
        <v>17</v>
      </c>
      <c r="L290" s="118">
        <v>6.27</v>
      </c>
      <c r="M290" s="118">
        <v>7.32</v>
      </c>
    </row>
    <row r="291" spans="1:13" ht="16.5" hidden="1" customHeight="1">
      <c r="A291" s="111" t="s">
        <v>1050</v>
      </c>
      <c r="B291" s="118" t="s">
        <v>1974</v>
      </c>
      <c r="C291" s="119" t="s">
        <v>86</v>
      </c>
      <c r="D291" s="118" t="s">
        <v>1975</v>
      </c>
      <c r="E291" s="118" t="s">
        <v>45</v>
      </c>
      <c r="F291" s="119" t="s">
        <v>103</v>
      </c>
      <c r="G291" s="118">
        <v>0.8</v>
      </c>
      <c r="H291" s="118">
        <v>2.09</v>
      </c>
      <c r="I291" s="124">
        <v>2.09</v>
      </c>
      <c r="J291" s="118">
        <v>2.44</v>
      </c>
      <c r="K291" s="118">
        <v>16.52</v>
      </c>
      <c r="L291" s="118">
        <v>1.67</v>
      </c>
      <c r="M291" s="118">
        <v>1.95</v>
      </c>
    </row>
    <row r="292" spans="1:13" ht="16.5" hidden="1" customHeight="1">
      <c r="A292" s="111" t="s">
        <v>1051</v>
      </c>
      <c r="B292" s="125" t="s">
        <v>1976</v>
      </c>
      <c r="C292" s="126" t="s">
        <v>86</v>
      </c>
      <c r="D292" s="125" t="s">
        <v>1439</v>
      </c>
      <c r="E292" s="125" t="s">
        <v>45</v>
      </c>
      <c r="F292" s="126" t="s">
        <v>103</v>
      </c>
      <c r="G292" s="125">
        <v>9.2674000000000003</v>
      </c>
      <c r="H292" s="125">
        <v>5.41</v>
      </c>
      <c r="I292" s="121">
        <v>7.48</v>
      </c>
      <c r="J292" s="125">
        <v>8.7520000000000007</v>
      </c>
      <c r="K292" s="125">
        <v>17</v>
      </c>
      <c r="L292" s="125">
        <v>69.319999999999993</v>
      </c>
      <c r="M292" s="125">
        <v>81.11</v>
      </c>
    </row>
    <row r="293" spans="1:13" ht="16.5" hidden="1" customHeight="1">
      <c r="A293" s="111" t="s">
        <v>1052</v>
      </c>
      <c r="B293" s="125" t="s">
        <v>1976</v>
      </c>
      <c r="C293" s="126" t="s">
        <v>86</v>
      </c>
      <c r="D293" s="125" t="s">
        <v>1439</v>
      </c>
      <c r="E293" s="125" t="s">
        <v>45</v>
      </c>
      <c r="F293" s="126" t="s">
        <v>103</v>
      </c>
      <c r="G293" s="125">
        <v>3.6515</v>
      </c>
      <c r="H293" s="125">
        <v>5.41</v>
      </c>
      <c r="I293" s="121">
        <v>7.48</v>
      </c>
      <c r="J293" s="125">
        <v>8.7159999999999993</v>
      </c>
      <c r="K293" s="125">
        <v>16.52</v>
      </c>
      <c r="L293" s="125">
        <v>27.31</v>
      </c>
      <c r="M293" s="125">
        <v>31.83</v>
      </c>
    </row>
    <row r="294" spans="1:13" ht="16.5" hidden="1" customHeight="1">
      <c r="A294" s="106" t="s">
        <v>1053</v>
      </c>
      <c r="B294" s="109" t="s">
        <v>1977</v>
      </c>
      <c r="C294" s="110" t="s">
        <v>86</v>
      </c>
      <c r="D294" s="109" t="s">
        <v>288</v>
      </c>
      <c r="E294" s="109" t="s">
        <v>1681</v>
      </c>
      <c r="F294" s="110" t="s">
        <v>103</v>
      </c>
      <c r="G294" s="109">
        <v>14.272</v>
      </c>
      <c r="H294" s="109">
        <v>2.89</v>
      </c>
      <c r="I294" s="121">
        <v>7.48</v>
      </c>
      <c r="J294" s="109">
        <v>8.7159999999999993</v>
      </c>
      <c r="K294" s="109">
        <v>16.52</v>
      </c>
      <c r="L294" s="109">
        <v>106.75</v>
      </c>
      <c r="M294" s="109">
        <v>124.39</v>
      </c>
    </row>
    <row r="295" spans="1:13" ht="16.5" hidden="1" customHeight="1">
      <c r="A295" s="106" t="s">
        <v>1056</v>
      </c>
      <c r="B295" s="107" t="s">
        <v>1978</v>
      </c>
      <c r="C295" s="108" t="s">
        <v>86</v>
      </c>
      <c r="D295" s="107" t="s">
        <v>1979</v>
      </c>
      <c r="E295" s="107" t="s">
        <v>45</v>
      </c>
      <c r="F295" s="108" t="s">
        <v>103</v>
      </c>
      <c r="G295" s="107">
        <v>36.730800000000002</v>
      </c>
      <c r="H295" s="107">
        <v>4.5599999999999996</v>
      </c>
      <c r="I295" s="120">
        <v>4.5599999999999996</v>
      </c>
      <c r="J295" s="107">
        <v>5.31</v>
      </c>
      <c r="K295" s="107">
        <v>16.52</v>
      </c>
      <c r="L295" s="107">
        <v>167.49</v>
      </c>
      <c r="M295" s="107">
        <v>195.04</v>
      </c>
    </row>
    <row r="296" spans="1:13" ht="16.5" hidden="1" customHeight="1">
      <c r="A296" s="106" t="s">
        <v>1057</v>
      </c>
      <c r="B296" s="107" t="s">
        <v>1980</v>
      </c>
      <c r="C296" s="108" t="s">
        <v>86</v>
      </c>
      <c r="D296" s="107" t="s">
        <v>1981</v>
      </c>
      <c r="E296" s="107" t="s">
        <v>1982</v>
      </c>
      <c r="F296" s="108" t="s">
        <v>103</v>
      </c>
      <c r="G296" s="107">
        <v>36.730800000000002</v>
      </c>
      <c r="H296" s="107">
        <v>3.72</v>
      </c>
      <c r="I296" s="120">
        <v>3.72</v>
      </c>
      <c r="J296" s="107">
        <v>4.34</v>
      </c>
      <c r="K296" s="107">
        <v>16.52</v>
      </c>
      <c r="L296" s="107">
        <v>136.63999999999999</v>
      </c>
      <c r="M296" s="107">
        <v>159.41</v>
      </c>
    </row>
    <row r="297" spans="1:13" ht="16.5" hidden="1" customHeight="1">
      <c r="A297" s="106" t="s">
        <v>1061</v>
      </c>
      <c r="B297" s="107" t="s">
        <v>1983</v>
      </c>
      <c r="C297" s="108" t="s">
        <v>86</v>
      </c>
      <c r="D297" s="107" t="s">
        <v>1984</v>
      </c>
      <c r="E297" s="107" t="s">
        <v>45</v>
      </c>
      <c r="F297" s="108" t="s">
        <v>103</v>
      </c>
      <c r="G297" s="107">
        <v>0.1298</v>
      </c>
      <c r="H297" s="107">
        <v>3.42</v>
      </c>
      <c r="I297" s="120">
        <v>3.42</v>
      </c>
      <c r="J297" s="107">
        <v>3.98</v>
      </c>
      <c r="K297" s="107">
        <v>16.52</v>
      </c>
      <c r="L297" s="107">
        <v>0.44</v>
      </c>
      <c r="M297" s="107">
        <v>0.52</v>
      </c>
    </row>
    <row r="298" spans="1:13" ht="16.5" hidden="1" customHeight="1">
      <c r="A298" s="106" t="s">
        <v>1065</v>
      </c>
      <c r="B298" s="107" t="s">
        <v>1985</v>
      </c>
      <c r="C298" s="108" t="s">
        <v>86</v>
      </c>
      <c r="D298" s="107" t="s">
        <v>1986</v>
      </c>
      <c r="E298" s="107" t="s">
        <v>45</v>
      </c>
      <c r="F298" s="108" t="s">
        <v>103</v>
      </c>
      <c r="G298" s="107">
        <v>10.5266</v>
      </c>
      <c r="H298" s="107">
        <v>6.46</v>
      </c>
      <c r="I298" s="120">
        <v>6.46</v>
      </c>
      <c r="J298" s="107">
        <v>7.53</v>
      </c>
      <c r="K298" s="107">
        <v>16.52</v>
      </c>
      <c r="L298" s="107">
        <v>68</v>
      </c>
      <c r="M298" s="107">
        <v>79.27</v>
      </c>
    </row>
    <row r="299" spans="1:13" ht="16.5" hidden="1" customHeight="1">
      <c r="A299" s="106" t="s">
        <v>1069</v>
      </c>
      <c r="B299" s="107" t="s">
        <v>1987</v>
      </c>
      <c r="C299" s="108" t="s">
        <v>86</v>
      </c>
      <c r="D299" s="107" t="s">
        <v>1988</v>
      </c>
      <c r="E299" s="107" t="s">
        <v>1681</v>
      </c>
      <c r="F299" s="108" t="s">
        <v>103</v>
      </c>
      <c r="G299" s="107">
        <v>0.91249999999999998</v>
      </c>
      <c r="H299" s="107">
        <v>1.34</v>
      </c>
      <c r="I299" s="120">
        <v>1.34</v>
      </c>
      <c r="J299" s="107">
        <v>1.56</v>
      </c>
      <c r="K299" s="107">
        <v>16.52</v>
      </c>
      <c r="L299" s="107">
        <v>1.22</v>
      </c>
      <c r="M299" s="107">
        <v>1.42</v>
      </c>
    </row>
    <row r="300" spans="1:13" ht="16.5" hidden="1" customHeight="1">
      <c r="A300" s="106" t="s">
        <v>1070</v>
      </c>
      <c r="B300" s="107" t="s">
        <v>1989</v>
      </c>
      <c r="C300" s="108" t="s">
        <v>86</v>
      </c>
      <c r="D300" s="107" t="s">
        <v>1990</v>
      </c>
      <c r="E300" s="107" t="s">
        <v>45</v>
      </c>
      <c r="F300" s="108" t="s">
        <v>103</v>
      </c>
      <c r="G300" s="107">
        <v>0.06</v>
      </c>
      <c r="H300" s="107">
        <v>2.13</v>
      </c>
      <c r="I300" s="120">
        <v>2.13</v>
      </c>
      <c r="J300" s="107">
        <v>2.48</v>
      </c>
      <c r="K300" s="107">
        <v>16.52</v>
      </c>
      <c r="L300" s="107">
        <v>0.13</v>
      </c>
      <c r="M300" s="107">
        <v>0.15</v>
      </c>
    </row>
    <row r="301" spans="1:13" ht="16.5" hidden="1" customHeight="1">
      <c r="A301" s="106" t="s">
        <v>1071</v>
      </c>
      <c r="B301" s="107" t="s">
        <v>1991</v>
      </c>
      <c r="C301" s="108" t="s">
        <v>86</v>
      </c>
      <c r="D301" s="107" t="s">
        <v>1992</v>
      </c>
      <c r="E301" s="107" t="s">
        <v>45</v>
      </c>
      <c r="F301" s="108" t="s">
        <v>748</v>
      </c>
      <c r="G301" s="107">
        <v>0.8</v>
      </c>
      <c r="H301" s="107">
        <v>0.69</v>
      </c>
      <c r="I301" s="120">
        <v>0.69</v>
      </c>
      <c r="J301" s="107">
        <v>0.8</v>
      </c>
      <c r="K301" s="107">
        <v>16.52</v>
      </c>
      <c r="L301" s="107">
        <v>0.55000000000000004</v>
      </c>
      <c r="M301" s="107">
        <v>0.64</v>
      </c>
    </row>
    <row r="302" spans="1:13" ht="16.5" hidden="1" customHeight="1">
      <c r="A302" s="106" t="s">
        <v>1072</v>
      </c>
      <c r="B302" s="107" t="s">
        <v>1993</v>
      </c>
      <c r="C302" s="108" t="s">
        <v>86</v>
      </c>
      <c r="D302" s="107" t="s">
        <v>306</v>
      </c>
      <c r="E302" s="107" t="s">
        <v>45</v>
      </c>
      <c r="F302" s="108" t="s">
        <v>43</v>
      </c>
      <c r="G302" s="107">
        <v>174.34299999999999</v>
      </c>
      <c r="H302" s="107">
        <v>5.05</v>
      </c>
      <c r="I302" s="120">
        <v>5.05</v>
      </c>
      <c r="J302" s="107">
        <v>5.89</v>
      </c>
      <c r="K302" s="107">
        <v>16.52</v>
      </c>
      <c r="L302" s="107">
        <v>880.43</v>
      </c>
      <c r="M302" s="107">
        <v>1026.8800000000001</v>
      </c>
    </row>
    <row r="303" spans="1:13" ht="16.5" hidden="1" customHeight="1">
      <c r="A303" s="106" t="s">
        <v>1073</v>
      </c>
      <c r="B303" s="107" t="s">
        <v>1994</v>
      </c>
      <c r="C303" s="108" t="s">
        <v>86</v>
      </c>
      <c r="D303" s="107" t="s">
        <v>309</v>
      </c>
      <c r="E303" s="107" t="s">
        <v>45</v>
      </c>
      <c r="F303" s="108" t="s">
        <v>103</v>
      </c>
      <c r="G303" s="107">
        <v>58.5017</v>
      </c>
      <c r="H303" s="107">
        <v>7.57</v>
      </c>
      <c r="I303" s="120">
        <v>7.57</v>
      </c>
      <c r="J303" s="107">
        <v>8.82</v>
      </c>
      <c r="K303" s="107">
        <v>16.52</v>
      </c>
      <c r="L303" s="107">
        <v>442.86</v>
      </c>
      <c r="M303" s="107">
        <v>515.98</v>
      </c>
    </row>
    <row r="304" spans="1:13" ht="16.5" hidden="1" customHeight="1">
      <c r="A304" s="106" t="s">
        <v>1074</v>
      </c>
      <c r="B304" s="107" t="s">
        <v>1995</v>
      </c>
      <c r="C304" s="108" t="s">
        <v>86</v>
      </c>
      <c r="D304" s="107" t="s">
        <v>1996</v>
      </c>
      <c r="E304" s="107" t="s">
        <v>1997</v>
      </c>
      <c r="F304" s="108" t="s">
        <v>103</v>
      </c>
      <c r="G304" s="107">
        <v>3.5701000000000001</v>
      </c>
      <c r="H304" s="107">
        <v>28.64</v>
      </c>
      <c r="I304" s="120">
        <v>28.64</v>
      </c>
      <c r="J304" s="107">
        <v>33.369999999999997</v>
      </c>
      <c r="K304" s="107">
        <v>16.52</v>
      </c>
      <c r="L304" s="107">
        <v>102.25</v>
      </c>
      <c r="M304" s="107">
        <v>119.13</v>
      </c>
    </row>
    <row r="305" spans="1:13" ht="16.5" hidden="1" customHeight="1">
      <c r="A305" s="106" t="s">
        <v>1079</v>
      </c>
      <c r="B305" s="107" t="s">
        <v>1998</v>
      </c>
      <c r="C305" s="108" t="s">
        <v>86</v>
      </c>
      <c r="D305" s="107" t="s">
        <v>1996</v>
      </c>
      <c r="E305" s="107" t="s">
        <v>313</v>
      </c>
      <c r="F305" s="108" t="s">
        <v>103</v>
      </c>
      <c r="G305" s="107">
        <v>11.240600000000001</v>
      </c>
      <c r="H305" s="107">
        <v>42.48</v>
      </c>
      <c r="I305" s="120">
        <v>42.48</v>
      </c>
      <c r="J305" s="107">
        <v>49.5</v>
      </c>
      <c r="K305" s="107">
        <v>16.52</v>
      </c>
      <c r="L305" s="107">
        <v>477.5</v>
      </c>
      <c r="M305" s="107">
        <v>556.41</v>
      </c>
    </row>
    <row r="306" spans="1:13" ht="16.5" hidden="1" customHeight="1">
      <c r="A306" s="106" t="s">
        <v>1080</v>
      </c>
      <c r="B306" s="107" t="s">
        <v>1999</v>
      </c>
      <c r="C306" s="108" t="s">
        <v>86</v>
      </c>
      <c r="D306" s="107" t="s">
        <v>2000</v>
      </c>
      <c r="E306" s="107" t="s">
        <v>45</v>
      </c>
      <c r="F306" s="108" t="s">
        <v>103</v>
      </c>
      <c r="G306" s="107">
        <v>8.06</v>
      </c>
      <c r="H306" s="107">
        <v>19.54</v>
      </c>
      <c r="I306" s="120">
        <v>19.54</v>
      </c>
      <c r="J306" s="107">
        <v>22.77</v>
      </c>
      <c r="K306" s="107">
        <v>16.52</v>
      </c>
      <c r="L306" s="107">
        <v>157.49</v>
      </c>
      <c r="M306" s="107">
        <v>183.53</v>
      </c>
    </row>
    <row r="307" spans="1:13" ht="16.5" hidden="1" customHeight="1">
      <c r="A307" s="106" t="s">
        <v>1083</v>
      </c>
      <c r="B307" s="116" t="s">
        <v>2001</v>
      </c>
      <c r="C307" s="117" t="s">
        <v>355</v>
      </c>
      <c r="D307" s="116" t="s">
        <v>2002</v>
      </c>
      <c r="E307" s="116" t="s">
        <v>45</v>
      </c>
      <c r="F307" s="117" t="s">
        <v>344</v>
      </c>
      <c r="G307" s="116">
        <v>366.07530000000003</v>
      </c>
      <c r="H307" s="116">
        <v>2.23</v>
      </c>
      <c r="I307" s="123">
        <v>2.23</v>
      </c>
      <c r="J307" s="116">
        <v>2.6</v>
      </c>
      <c r="K307" s="116">
        <v>16.52</v>
      </c>
      <c r="L307" s="116">
        <v>816.35</v>
      </c>
      <c r="M307" s="116">
        <v>951.8</v>
      </c>
    </row>
    <row r="308" spans="1:13" ht="16.5" hidden="1" customHeight="1">
      <c r="A308" s="106" t="s">
        <v>1086</v>
      </c>
      <c r="B308" s="107" t="s">
        <v>2003</v>
      </c>
      <c r="C308" s="108" t="s">
        <v>86</v>
      </c>
      <c r="D308" s="107" t="s">
        <v>2004</v>
      </c>
      <c r="E308" s="107" t="s">
        <v>45</v>
      </c>
      <c r="F308" s="108" t="s">
        <v>103</v>
      </c>
      <c r="G308" s="107">
        <v>0.08</v>
      </c>
      <c r="H308" s="107">
        <v>11.23</v>
      </c>
      <c r="I308" s="120">
        <v>11.23</v>
      </c>
      <c r="J308" s="107">
        <v>13.09</v>
      </c>
      <c r="K308" s="107">
        <v>16.52</v>
      </c>
      <c r="L308" s="107">
        <v>0.9</v>
      </c>
      <c r="M308" s="107">
        <v>1.05</v>
      </c>
    </row>
    <row r="309" spans="1:13" ht="16.5" hidden="1" customHeight="1">
      <c r="A309" s="111" t="s">
        <v>1087</v>
      </c>
      <c r="B309" s="118" t="s">
        <v>902</v>
      </c>
      <c r="C309" s="119" t="s">
        <v>86</v>
      </c>
      <c r="D309" s="118" t="s">
        <v>903</v>
      </c>
      <c r="E309" s="118" t="s">
        <v>45</v>
      </c>
      <c r="F309" s="119" t="s">
        <v>103</v>
      </c>
      <c r="G309" s="118">
        <v>35.579900000000002</v>
      </c>
      <c r="H309" s="118">
        <v>13.99</v>
      </c>
      <c r="I309" s="124">
        <v>13.99</v>
      </c>
      <c r="J309" s="118">
        <v>16.3</v>
      </c>
      <c r="K309" s="118">
        <v>16.52</v>
      </c>
      <c r="L309" s="118">
        <v>497.76</v>
      </c>
      <c r="M309" s="118">
        <v>579.95000000000005</v>
      </c>
    </row>
    <row r="310" spans="1:13" ht="16.5" hidden="1" customHeight="1">
      <c r="A310" s="111" t="s">
        <v>1088</v>
      </c>
      <c r="B310" s="118" t="s">
        <v>902</v>
      </c>
      <c r="C310" s="119" t="s">
        <v>86</v>
      </c>
      <c r="D310" s="118" t="s">
        <v>903</v>
      </c>
      <c r="E310" s="118" t="s">
        <v>45</v>
      </c>
      <c r="F310" s="119" t="s">
        <v>103</v>
      </c>
      <c r="G310" s="118">
        <v>2.73</v>
      </c>
      <c r="H310" s="118">
        <v>13.99</v>
      </c>
      <c r="I310" s="124">
        <v>13.99</v>
      </c>
      <c r="J310" s="118">
        <v>16.300999999999998</v>
      </c>
      <c r="K310" s="118">
        <v>16.52</v>
      </c>
      <c r="L310" s="118">
        <v>38.19</v>
      </c>
      <c r="M310" s="118">
        <v>44.5</v>
      </c>
    </row>
    <row r="311" spans="1:13" ht="16.5" hidden="1" customHeight="1">
      <c r="A311" s="106" t="s">
        <v>1089</v>
      </c>
      <c r="B311" s="107" t="s">
        <v>1421</v>
      </c>
      <c r="C311" s="108" t="s">
        <v>86</v>
      </c>
      <c r="D311" s="107" t="s">
        <v>1422</v>
      </c>
      <c r="E311" s="107" t="s">
        <v>45</v>
      </c>
      <c r="F311" s="108" t="s">
        <v>103</v>
      </c>
      <c r="G311" s="107">
        <v>2.0150000000000001</v>
      </c>
      <c r="H311" s="107">
        <v>7.75</v>
      </c>
      <c r="I311" s="120">
        <v>7.75</v>
      </c>
      <c r="J311" s="107">
        <v>9.0299999999999994</v>
      </c>
      <c r="K311" s="107">
        <v>16.52</v>
      </c>
      <c r="L311" s="107">
        <v>15.62</v>
      </c>
      <c r="M311" s="107">
        <v>18.2</v>
      </c>
    </row>
    <row r="312" spans="1:13" ht="16.5" hidden="1" customHeight="1">
      <c r="A312" s="111" t="s">
        <v>1090</v>
      </c>
      <c r="B312" s="118" t="s">
        <v>1423</v>
      </c>
      <c r="C312" s="119" t="s">
        <v>86</v>
      </c>
      <c r="D312" s="118" t="s">
        <v>1424</v>
      </c>
      <c r="E312" s="118" t="s">
        <v>45</v>
      </c>
      <c r="F312" s="119" t="s">
        <v>103</v>
      </c>
      <c r="G312" s="118">
        <v>19.078600000000002</v>
      </c>
      <c r="H312" s="118">
        <v>7.17</v>
      </c>
      <c r="I312" s="124">
        <v>7.17</v>
      </c>
      <c r="J312" s="118">
        <v>8.35</v>
      </c>
      <c r="K312" s="118">
        <v>16.52</v>
      </c>
      <c r="L312" s="118">
        <v>136.79</v>
      </c>
      <c r="M312" s="118">
        <v>159.31</v>
      </c>
    </row>
    <row r="313" spans="1:13" ht="16.5" hidden="1" customHeight="1">
      <c r="A313" s="111" t="s">
        <v>1094</v>
      </c>
      <c r="B313" s="118" t="s">
        <v>1423</v>
      </c>
      <c r="C313" s="119" t="s">
        <v>86</v>
      </c>
      <c r="D313" s="118" t="s">
        <v>1424</v>
      </c>
      <c r="E313" s="118" t="s">
        <v>45</v>
      </c>
      <c r="F313" s="119" t="s">
        <v>103</v>
      </c>
      <c r="G313" s="118">
        <v>4.4722999999999997</v>
      </c>
      <c r="H313" s="118">
        <v>7.17</v>
      </c>
      <c r="I313" s="124">
        <v>7.17</v>
      </c>
      <c r="J313" s="118">
        <v>8.3539999999999992</v>
      </c>
      <c r="K313" s="118">
        <v>16.52</v>
      </c>
      <c r="L313" s="118">
        <v>32.07</v>
      </c>
      <c r="M313" s="118">
        <v>37.36</v>
      </c>
    </row>
    <row r="314" spans="1:13" ht="16.5" hidden="1" customHeight="1">
      <c r="A314" s="111" t="s">
        <v>1098</v>
      </c>
      <c r="B314" s="140" t="s">
        <v>1425</v>
      </c>
      <c r="C314" s="141" t="s">
        <v>355</v>
      </c>
      <c r="D314" s="140" t="s">
        <v>1426</v>
      </c>
      <c r="E314" s="140" t="s">
        <v>45</v>
      </c>
      <c r="F314" s="141" t="s">
        <v>103</v>
      </c>
      <c r="G314" s="140">
        <v>63.786200000000001</v>
      </c>
      <c r="H314" s="140">
        <v>14.65</v>
      </c>
      <c r="I314" s="144">
        <v>14.65</v>
      </c>
      <c r="J314" s="140">
        <v>16.555</v>
      </c>
      <c r="K314" s="140">
        <v>13</v>
      </c>
      <c r="L314" s="140">
        <v>934.47</v>
      </c>
      <c r="M314" s="140">
        <v>1055.98</v>
      </c>
    </row>
    <row r="315" spans="1:13" ht="16.5" hidden="1" customHeight="1">
      <c r="A315" s="111" t="s">
        <v>1101</v>
      </c>
      <c r="B315" s="174" t="s">
        <v>1425</v>
      </c>
      <c r="C315" s="175" t="s">
        <v>355</v>
      </c>
      <c r="D315" s="174" t="s">
        <v>1426</v>
      </c>
      <c r="E315" s="174" t="s">
        <v>45</v>
      </c>
      <c r="F315" s="175" t="s">
        <v>103</v>
      </c>
      <c r="G315" s="174">
        <v>261.03629999999998</v>
      </c>
      <c r="H315" s="174">
        <v>10.63</v>
      </c>
      <c r="I315" s="178">
        <v>10.63</v>
      </c>
      <c r="J315" s="174">
        <v>12.01</v>
      </c>
      <c r="K315" s="174">
        <v>16.52</v>
      </c>
      <c r="L315" s="174">
        <v>2774.82</v>
      </c>
      <c r="M315" s="174">
        <v>3135.05</v>
      </c>
    </row>
    <row r="316" spans="1:13" ht="16.5" hidden="1" customHeight="1">
      <c r="A316" s="111" t="s">
        <v>1104</v>
      </c>
      <c r="B316" s="176" t="s">
        <v>1425</v>
      </c>
      <c r="C316" s="177" t="s">
        <v>355</v>
      </c>
      <c r="D316" s="176" t="s">
        <v>1426</v>
      </c>
      <c r="E316" s="176" t="s">
        <v>45</v>
      </c>
      <c r="F316" s="177" t="s">
        <v>103</v>
      </c>
      <c r="G316" s="176">
        <v>0.54090000000000005</v>
      </c>
      <c r="H316" s="176">
        <v>13.2</v>
      </c>
      <c r="I316" s="179">
        <v>13.2</v>
      </c>
      <c r="J316" s="176">
        <v>15.381</v>
      </c>
      <c r="K316" s="176">
        <v>16.52</v>
      </c>
      <c r="L316" s="176">
        <v>7.14</v>
      </c>
      <c r="M316" s="176">
        <v>8.32</v>
      </c>
    </row>
    <row r="317" spans="1:13" ht="16.5" hidden="1" customHeight="1">
      <c r="A317" s="106" t="s">
        <v>1105</v>
      </c>
      <c r="B317" s="107" t="s">
        <v>2005</v>
      </c>
      <c r="C317" s="108" t="s">
        <v>86</v>
      </c>
      <c r="D317" s="107" t="s">
        <v>2006</v>
      </c>
      <c r="E317" s="107" t="s">
        <v>45</v>
      </c>
      <c r="F317" s="108" t="s">
        <v>103</v>
      </c>
      <c r="G317" s="107">
        <v>0.5</v>
      </c>
      <c r="H317" s="107">
        <v>9.52</v>
      </c>
      <c r="I317" s="120">
        <v>9.52</v>
      </c>
      <c r="J317" s="107">
        <v>11.09</v>
      </c>
      <c r="K317" s="107">
        <v>16.52</v>
      </c>
      <c r="L317" s="107">
        <v>4.76</v>
      </c>
      <c r="M317" s="107">
        <v>5.55</v>
      </c>
    </row>
    <row r="318" spans="1:13" ht="16.5" hidden="1" customHeight="1">
      <c r="A318" s="106" t="s">
        <v>1106</v>
      </c>
      <c r="B318" s="107" t="s">
        <v>2007</v>
      </c>
      <c r="C318" s="108" t="s">
        <v>86</v>
      </c>
      <c r="D318" s="107" t="s">
        <v>2008</v>
      </c>
      <c r="E318" s="107" t="s">
        <v>45</v>
      </c>
      <c r="F318" s="108" t="s">
        <v>103</v>
      </c>
      <c r="G318" s="107">
        <v>0.1</v>
      </c>
      <c r="H318" s="107">
        <v>12.27</v>
      </c>
      <c r="I318" s="120">
        <v>12.27</v>
      </c>
      <c r="J318" s="107">
        <v>14.3</v>
      </c>
      <c r="K318" s="107">
        <v>16.52</v>
      </c>
      <c r="L318" s="107">
        <v>1.23</v>
      </c>
      <c r="M318" s="107">
        <v>1.43</v>
      </c>
    </row>
    <row r="319" spans="1:13" ht="16.5" hidden="1" customHeight="1">
      <c r="A319" s="106" t="s">
        <v>1110</v>
      </c>
      <c r="B319" s="107" t="s">
        <v>2009</v>
      </c>
      <c r="C319" s="108" t="s">
        <v>86</v>
      </c>
      <c r="D319" s="107" t="s">
        <v>2010</v>
      </c>
      <c r="E319" s="107" t="s">
        <v>1681</v>
      </c>
      <c r="F319" s="108" t="s">
        <v>103</v>
      </c>
      <c r="G319" s="107">
        <v>107.995</v>
      </c>
      <c r="H319" s="107">
        <v>1.89</v>
      </c>
      <c r="I319" s="120">
        <v>1.89</v>
      </c>
      <c r="J319" s="107">
        <v>2.2000000000000002</v>
      </c>
      <c r="K319" s="107">
        <v>16.52</v>
      </c>
      <c r="L319" s="107">
        <v>204.11</v>
      </c>
      <c r="M319" s="107">
        <v>237.59</v>
      </c>
    </row>
    <row r="320" spans="1:13" ht="16.5" hidden="1" customHeight="1">
      <c r="A320" s="111" t="s">
        <v>1111</v>
      </c>
      <c r="B320" s="118" t="s">
        <v>1427</v>
      </c>
      <c r="C320" s="119" t="s">
        <v>86</v>
      </c>
      <c r="D320" s="118" t="s">
        <v>1428</v>
      </c>
      <c r="E320" s="118" t="s">
        <v>45</v>
      </c>
      <c r="F320" s="119" t="s">
        <v>103</v>
      </c>
      <c r="G320" s="118">
        <v>59.936199999999999</v>
      </c>
      <c r="H320" s="118">
        <v>10.26</v>
      </c>
      <c r="I320" s="124">
        <v>10.26</v>
      </c>
      <c r="J320" s="118">
        <v>11.95</v>
      </c>
      <c r="K320" s="118">
        <v>16.52</v>
      </c>
      <c r="L320" s="118">
        <v>614.95000000000005</v>
      </c>
      <c r="M320" s="118">
        <v>716.24</v>
      </c>
    </row>
    <row r="321" spans="1:13" ht="16.5" hidden="1" customHeight="1">
      <c r="A321" s="111" t="s">
        <v>1112</v>
      </c>
      <c r="B321" s="118" t="s">
        <v>1427</v>
      </c>
      <c r="C321" s="119" t="s">
        <v>86</v>
      </c>
      <c r="D321" s="118" t="s">
        <v>1428</v>
      </c>
      <c r="E321" s="118" t="s">
        <v>45</v>
      </c>
      <c r="F321" s="119" t="s">
        <v>103</v>
      </c>
      <c r="G321" s="118">
        <v>15.295</v>
      </c>
      <c r="H321" s="118">
        <v>10.26</v>
      </c>
      <c r="I321" s="124">
        <v>10.26</v>
      </c>
      <c r="J321" s="118">
        <v>11.955</v>
      </c>
      <c r="K321" s="118">
        <v>16.52</v>
      </c>
      <c r="L321" s="118">
        <v>156.93</v>
      </c>
      <c r="M321" s="118">
        <v>182.85</v>
      </c>
    </row>
    <row r="322" spans="1:13" ht="16.5" hidden="1" customHeight="1">
      <c r="A322" s="111" t="s">
        <v>1113</v>
      </c>
      <c r="B322" s="140" t="s">
        <v>1429</v>
      </c>
      <c r="C322" s="141" t="s">
        <v>355</v>
      </c>
      <c r="D322" s="140" t="s">
        <v>1430</v>
      </c>
      <c r="E322" s="140" t="s">
        <v>45</v>
      </c>
      <c r="F322" s="141" t="s">
        <v>103</v>
      </c>
      <c r="G322" s="140">
        <v>78.283000000000001</v>
      </c>
      <c r="H322" s="140">
        <v>10.5</v>
      </c>
      <c r="I322" s="144">
        <v>10.5</v>
      </c>
      <c r="J322" s="140">
        <v>12.234999999999999</v>
      </c>
      <c r="K322" s="140">
        <v>16.52</v>
      </c>
      <c r="L322" s="140">
        <v>821.97</v>
      </c>
      <c r="M322" s="140">
        <v>957.79</v>
      </c>
    </row>
    <row r="323" spans="1:13" ht="16.5" hidden="1" customHeight="1">
      <c r="A323" s="111" t="s">
        <v>1118</v>
      </c>
      <c r="B323" s="174" t="s">
        <v>1429</v>
      </c>
      <c r="C323" s="175" t="s">
        <v>355</v>
      </c>
      <c r="D323" s="174" t="s">
        <v>1430</v>
      </c>
      <c r="E323" s="174" t="s">
        <v>45</v>
      </c>
      <c r="F323" s="175" t="s">
        <v>103</v>
      </c>
      <c r="G323" s="174">
        <v>365.2534</v>
      </c>
      <c r="H323" s="174">
        <v>10.31</v>
      </c>
      <c r="I323" s="178">
        <v>10.31</v>
      </c>
      <c r="J323" s="174">
        <v>11.65</v>
      </c>
      <c r="K323" s="174">
        <v>16.52</v>
      </c>
      <c r="L323" s="174">
        <v>3765.76</v>
      </c>
      <c r="M323" s="174">
        <v>4255.2</v>
      </c>
    </row>
    <row r="324" spans="1:13" ht="16.5" hidden="1" customHeight="1">
      <c r="A324" s="111" t="s">
        <v>1121</v>
      </c>
      <c r="B324" s="176" t="s">
        <v>1429</v>
      </c>
      <c r="C324" s="177" t="s">
        <v>355</v>
      </c>
      <c r="D324" s="176" t="s">
        <v>1430</v>
      </c>
      <c r="E324" s="176" t="s">
        <v>45</v>
      </c>
      <c r="F324" s="177" t="s">
        <v>103</v>
      </c>
      <c r="G324" s="176">
        <v>0.76090000000000002</v>
      </c>
      <c r="H324" s="176">
        <v>13.2</v>
      </c>
      <c r="I324" s="179">
        <v>13.2</v>
      </c>
      <c r="J324" s="176">
        <v>15.381</v>
      </c>
      <c r="K324" s="176">
        <v>16.52</v>
      </c>
      <c r="L324" s="176">
        <v>10.039999999999999</v>
      </c>
      <c r="M324" s="176">
        <v>11.7</v>
      </c>
    </row>
    <row r="325" spans="1:13" ht="16.5" hidden="1" customHeight="1">
      <c r="A325" s="106" t="s">
        <v>1125</v>
      </c>
      <c r="B325" s="109" t="s">
        <v>264</v>
      </c>
      <c r="C325" s="110" t="s">
        <v>86</v>
      </c>
      <c r="D325" s="109" t="s">
        <v>265</v>
      </c>
      <c r="E325" s="109" t="s">
        <v>45</v>
      </c>
      <c r="F325" s="110" t="s">
        <v>103</v>
      </c>
      <c r="G325" s="109">
        <v>0.03</v>
      </c>
      <c r="H325" s="109">
        <v>11</v>
      </c>
      <c r="I325" s="121">
        <v>20</v>
      </c>
      <c r="J325" s="109">
        <v>23.303999999999998</v>
      </c>
      <c r="K325" s="109">
        <v>16.52</v>
      </c>
      <c r="L325" s="109">
        <v>0.6</v>
      </c>
      <c r="M325" s="109">
        <v>0.7</v>
      </c>
    </row>
    <row r="326" spans="1:13" ht="16.5" hidden="1" customHeight="1">
      <c r="A326" s="106" t="s">
        <v>1128</v>
      </c>
      <c r="B326" s="109" t="s">
        <v>1431</v>
      </c>
      <c r="C326" s="110" t="s">
        <v>86</v>
      </c>
      <c r="D326" s="109" t="s">
        <v>265</v>
      </c>
      <c r="E326" s="109" t="s">
        <v>1432</v>
      </c>
      <c r="F326" s="110" t="s">
        <v>103</v>
      </c>
      <c r="G326" s="109">
        <v>25.705300000000001</v>
      </c>
      <c r="H326" s="109">
        <v>16.13</v>
      </c>
      <c r="I326" s="121">
        <v>20</v>
      </c>
      <c r="J326" s="109">
        <v>23.303999999999998</v>
      </c>
      <c r="K326" s="109">
        <v>16.52</v>
      </c>
      <c r="L326" s="109">
        <v>514.11</v>
      </c>
      <c r="M326" s="109">
        <v>599.04</v>
      </c>
    </row>
    <row r="327" spans="1:13" ht="16.5" hidden="1" customHeight="1">
      <c r="A327" s="106" t="s">
        <v>1131</v>
      </c>
      <c r="B327" s="107" t="s">
        <v>1433</v>
      </c>
      <c r="C327" s="108" t="s">
        <v>86</v>
      </c>
      <c r="D327" s="107" t="s">
        <v>1434</v>
      </c>
      <c r="E327" s="107" t="s">
        <v>45</v>
      </c>
      <c r="F327" s="108" t="s">
        <v>103</v>
      </c>
      <c r="G327" s="107">
        <v>6.5651999999999999</v>
      </c>
      <c r="H327" s="107">
        <v>6.2</v>
      </c>
      <c r="I327" s="120">
        <v>6.2</v>
      </c>
      <c r="J327" s="107">
        <v>7.22</v>
      </c>
      <c r="K327" s="107">
        <v>16.52</v>
      </c>
      <c r="L327" s="107">
        <v>40.700000000000003</v>
      </c>
      <c r="M327" s="107">
        <v>47.4</v>
      </c>
    </row>
    <row r="328" spans="1:13" ht="16.5" hidden="1" customHeight="1">
      <c r="A328" s="111" t="s">
        <v>1132</v>
      </c>
      <c r="B328" s="118" t="s">
        <v>1435</v>
      </c>
      <c r="C328" s="119" t="s">
        <v>86</v>
      </c>
      <c r="D328" s="118" t="s">
        <v>1436</v>
      </c>
      <c r="E328" s="118" t="s">
        <v>1437</v>
      </c>
      <c r="F328" s="119" t="s">
        <v>103</v>
      </c>
      <c r="G328" s="118">
        <v>40.880000000000003</v>
      </c>
      <c r="H328" s="118">
        <v>10.039999999999999</v>
      </c>
      <c r="I328" s="124">
        <v>10.039999999999999</v>
      </c>
      <c r="J328" s="118">
        <v>11.7</v>
      </c>
      <c r="K328" s="118">
        <v>16.52</v>
      </c>
      <c r="L328" s="118">
        <v>410.44</v>
      </c>
      <c r="M328" s="118">
        <v>478.3</v>
      </c>
    </row>
    <row r="329" spans="1:13" ht="16.5" hidden="1" customHeight="1">
      <c r="A329" s="111" t="s">
        <v>1133</v>
      </c>
      <c r="B329" s="118" t="s">
        <v>1435</v>
      </c>
      <c r="C329" s="119" t="s">
        <v>86</v>
      </c>
      <c r="D329" s="118" t="s">
        <v>1436</v>
      </c>
      <c r="E329" s="118" t="s">
        <v>1437</v>
      </c>
      <c r="F329" s="119" t="s">
        <v>103</v>
      </c>
      <c r="G329" s="118">
        <v>10.0115</v>
      </c>
      <c r="H329" s="118">
        <v>10.039999999999999</v>
      </c>
      <c r="I329" s="124">
        <v>10.039999999999999</v>
      </c>
      <c r="J329" s="118">
        <v>11.699</v>
      </c>
      <c r="K329" s="118">
        <v>16.52</v>
      </c>
      <c r="L329" s="118">
        <v>100.52</v>
      </c>
      <c r="M329" s="118">
        <v>117.12</v>
      </c>
    </row>
    <row r="330" spans="1:13" ht="16.5" hidden="1" customHeight="1">
      <c r="A330" s="106" t="s">
        <v>1134</v>
      </c>
      <c r="B330" s="109" t="s">
        <v>2011</v>
      </c>
      <c r="C330" s="110" t="s">
        <v>86</v>
      </c>
      <c r="D330" s="109" t="s">
        <v>2012</v>
      </c>
      <c r="E330" s="109" t="s">
        <v>45</v>
      </c>
      <c r="F330" s="110" t="s">
        <v>103</v>
      </c>
      <c r="G330" s="109">
        <v>23.25</v>
      </c>
      <c r="H330" s="109">
        <v>5</v>
      </c>
      <c r="I330" s="121">
        <v>12</v>
      </c>
      <c r="J330" s="109">
        <v>13.981999999999999</v>
      </c>
      <c r="K330" s="109">
        <v>16.52</v>
      </c>
      <c r="L330" s="109">
        <v>279</v>
      </c>
      <c r="M330" s="109">
        <v>325.08</v>
      </c>
    </row>
    <row r="331" spans="1:13" ht="16.5" hidden="1" customHeight="1">
      <c r="A331" s="106" t="s">
        <v>1135</v>
      </c>
      <c r="B331" s="107" t="s">
        <v>2013</v>
      </c>
      <c r="C331" s="108" t="s">
        <v>86</v>
      </c>
      <c r="D331" s="107" t="s">
        <v>2014</v>
      </c>
      <c r="E331" s="107" t="s">
        <v>45</v>
      </c>
      <c r="F331" s="108" t="s">
        <v>1117</v>
      </c>
      <c r="G331" s="107">
        <v>159.80000000000001</v>
      </c>
      <c r="H331" s="107">
        <v>8.1</v>
      </c>
      <c r="I331" s="120">
        <v>8.1</v>
      </c>
      <c r="J331" s="107">
        <v>9.44</v>
      </c>
      <c r="K331" s="107">
        <v>16.52</v>
      </c>
      <c r="L331" s="107">
        <v>1294.3800000000001</v>
      </c>
      <c r="M331" s="107">
        <v>1508.51</v>
      </c>
    </row>
    <row r="332" spans="1:13" ht="16.5" hidden="1" customHeight="1">
      <c r="A332" s="111" t="s">
        <v>1136</v>
      </c>
      <c r="B332" s="118" t="s">
        <v>2015</v>
      </c>
      <c r="C332" s="119" t="s">
        <v>86</v>
      </c>
      <c r="D332" s="118" t="s">
        <v>2016</v>
      </c>
      <c r="E332" s="118" t="s">
        <v>45</v>
      </c>
      <c r="F332" s="119" t="s">
        <v>103</v>
      </c>
      <c r="G332" s="118">
        <v>83.957999999999998</v>
      </c>
      <c r="H332" s="118">
        <v>6.19</v>
      </c>
      <c r="I332" s="124">
        <v>6.19</v>
      </c>
      <c r="J332" s="118">
        <v>7.21</v>
      </c>
      <c r="K332" s="118">
        <v>16.52</v>
      </c>
      <c r="L332" s="118">
        <v>519.70000000000005</v>
      </c>
      <c r="M332" s="118">
        <v>605.34</v>
      </c>
    </row>
    <row r="333" spans="1:13" ht="16.5" hidden="1" customHeight="1">
      <c r="A333" s="111" t="s">
        <v>1137</v>
      </c>
      <c r="B333" s="118" t="s">
        <v>2015</v>
      </c>
      <c r="C333" s="119" t="s">
        <v>86</v>
      </c>
      <c r="D333" s="118" t="s">
        <v>2016</v>
      </c>
      <c r="E333" s="118" t="s">
        <v>45</v>
      </c>
      <c r="F333" s="119" t="s">
        <v>103</v>
      </c>
      <c r="G333" s="118">
        <v>5.7359999999999998</v>
      </c>
      <c r="H333" s="118">
        <v>6.19</v>
      </c>
      <c r="I333" s="124">
        <v>6.19</v>
      </c>
      <c r="J333" s="118">
        <v>7.2130000000000001</v>
      </c>
      <c r="K333" s="118">
        <v>16.52</v>
      </c>
      <c r="L333" s="118">
        <v>35.51</v>
      </c>
      <c r="M333" s="118">
        <v>41.37</v>
      </c>
    </row>
    <row r="334" spans="1:13" ht="16.5" hidden="1" customHeight="1">
      <c r="A334" s="111" t="s">
        <v>1138</v>
      </c>
      <c r="B334" s="118" t="s">
        <v>2017</v>
      </c>
      <c r="C334" s="119" t="s">
        <v>86</v>
      </c>
      <c r="D334" s="118" t="s">
        <v>1968</v>
      </c>
      <c r="E334" s="118" t="s">
        <v>45</v>
      </c>
      <c r="F334" s="119" t="s">
        <v>103</v>
      </c>
      <c r="G334" s="118">
        <v>4.7584</v>
      </c>
      <c r="H334" s="118">
        <v>13.07</v>
      </c>
      <c r="I334" s="124">
        <v>13.07</v>
      </c>
      <c r="J334" s="118">
        <v>15.23</v>
      </c>
      <c r="K334" s="118">
        <v>16.52</v>
      </c>
      <c r="L334" s="118">
        <v>62.19</v>
      </c>
      <c r="M334" s="118">
        <v>72.47</v>
      </c>
    </row>
    <row r="335" spans="1:13" ht="16.5" hidden="1" customHeight="1">
      <c r="A335" s="111" t="s">
        <v>1139</v>
      </c>
      <c r="B335" s="118" t="s">
        <v>2017</v>
      </c>
      <c r="C335" s="119" t="s">
        <v>86</v>
      </c>
      <c r="D335" s="118" t="s">
        <v>1968</v>
      </c>
      <c r="E335" s="118" t="s">
        <v>45</v>
      </c>
      <c r="F335" s="119" t="s">
        <v>103</v>
      </c>
      <c r="G335" s="118">
        <v>2.29</v>
      </c>
      <c r="H335" s="118">
        <v>13.07</v>
      </c>
      <c r="I335" s="124">
        <v>13.07</v>
      </c>
      <c r="J335" s="118">
        <v>15.228999999999999</v>
      </c>
      <c r="K335" s="118">
        <v>16.52</v>
      </c>
      <c r="L335" s="118">
        <v>29.93</v>
      </c>
      <c r="M335" s="118">
        <v>34.869999999999997</v>
      </c>
    </row>
    <row r="336" spans="1:13" ht="16.5" hidden="1" customHeight="1">
      <c r="A336" s="106" t="s">
        <v>1140</v>
      </c>
      <c r="B336" s="109" t="s">
        <v>2018</v>
      </c>
      <c r="C336" s="110" t="s">
        <v>86</v>
      </c>
      <c r="D336" s="109" t="s">
        <v>2019</v>
      </c>
      <c r="E336" s="109" t="s">
        <v>2020</v>
      </c>
      <c r="F336" s="110" t="s">
        <v>344</v>
      </c>
      <c r="G336" s="109">
        <v>1.6</v>
      </c>
      <c r="H336" s="109">
        <v>33.5</v>
      </c>
      <c r="I336" s="121">
        <v>37.1</v>
      </c>
      <c r="J336" s="109">
        <v>43.23</v>
      </c>
      <c r="K336" s="109">
        <v>16.52</v>
      </c>
      <c r="L336" s="109">
        <v>59.36</v>
      </c>
      <c r="M336" s="109">
        <v>69.17</v>
      </c>
    </row>
    <row r="337" spans="1:13" ht="16.5" hidden="1" customHeight="1">
      <c r="A337" s="111" t="s">
        <v>1141</v>
      </c>
      <c r="B337" s="118" t="s">
        <v>2021</v>
      </c>
      <c r="C337" s="119" t="s">
        <v>86</v>
      </c>
      <c r="D337" s="118" t="s">
        <v>2019</v>
      </c>
      <c r="E337" s="118" t="s">
        <v>2022</v>
      </c>
      <c r="F337" s="119" t="s">
        <v>344</v>
      </c>
      <c r="G337" s="118">
        <v>1</v>
      </c>
      <c r="H337" s="118">
        <v>57.85</v>
      </c>
      <c r="I337" s="124">
        <v>57.85</v>
      </c>
      <c r="J337" s="118">
        <v>67.41</v>
      </c>
      <c r="K337" s="118">
        <v>16.52</v>
      </c>
      <c r="L337" s="118">
        <v>57.85</v>
      </c>
      <c r="M337" s="118">
        <v>67.41</v>
      </c>
    </row>
    <row r="338" spans="1:13" ht="16.5" hidden="1" customHeight="1">
      <c r="A338" s="111" t="s">
        <v>1142</v>
      </c>
      <c r="B338" s="118" t="s">
        <v>2021</v>
      </c>
      <c r="C338" s="119" t="s">
        <v>86</v>
      </c>
      <c r="D338" s="118" t="s">
        <v>2019</v>
      </c>
      <c r="E338" s="118" t="s">
        <v>2022</v>
      </c>
      <c r="F338" s="119" t="s">
        <v>344</v>
      </c>
      <c r="G338" s="118">
        <v>3</v>
      </c>
      <c r="H338" s="118">
        <v>57.85</v>
      </c>
      <c r="I338" s="124">
        <v>57.85</v>
      </c>
      <c r="J338" s="118">
        <v>67.406999999999996</v>
      </c>
      <c r="K338" s="118">
        <v>16.52</v>
      </c>
      <c r="L338" s="118">
        <v>173.55</v>
      </c>
      <c r="M338" s="118">
        <v>202.22</v>
      </c>
    </row>
    <row r="339" spans="1:13" ht="16.5" hidden="1" customHeight="1">
      <c r="A339" s="106" t="s">
        <v>1144</v>
      </c>
      <c r="B339" s="116" t="s">
        <v>2023</v>
      </c>
      <c r="C339" s="117" t="s">
        <v>355</v>
      </c>
      <c r="D339" s="116" t="s">
        <v>2024</v>
      </c>
      <c r="E339" s="116" t="s">
        <v>45</v>
      </c>
      <c r="F339" s="117" t="s">
        <v>344</v>
      </c>
      <c r="G339" s="116">
        <v>51</v>
      </c>
      <c r="H339" s="116">
        <v>63.47</v>
      </c>
      <c r="I339" s="123">
        <v>63.47</v>
      </c>
      <c r="J339" s="116">
        <v>73.959999999999994</v>
      </c>
      <c r="K339" s="116">
        <v>16.52</v>
      </c>
      <c r="L339" s="116">
        <v>3236.97</v>
      </c>
      <c r="M339" s="116">
        <v>3771.96</v>
      </c>
    </row>
    <row r="340" spans="1:13" ht="16.5" hidden="1" customHeight="1">
      <c r="A340" s="106" t="s">
        <v>1145</v>
      </c>
      <c r="B340" s="116" t="s">
        <v>2023</v>
      </c>
      <c r="C340" s="117" t="s">
        <v>355</v>
      </c>
      <c r="D340" s="116" t="s">
        <v>2025</v>
      </c>
      <c r="E340" s="116" t="s">
        <v>45</v>
      </c>
      <c r="F340" s="117" t="s">
        <v>344</v>
      </c>
      <c r="G340" s="116">
        <v>4.8756000000000004</v>
      </c>
      <c r="H340" s="116">
        <v>186.11</v>
      </c>
      <c r="I340" s="123">
        <v>186.11</v>
      </c>
      <c r="J340" s="116">
        <v>216.86</v>
      </c>
      <c r="K340" s="116">
        <v>16.52</v>
      </c>
      <c r="L340" s="116">
        <v>907.4</v>
      </c>
      <c r="M340" s="116">
        <v>1057.32</v>
      </c>
    </row>
    <row r="341" spans="1:13" ht="16.5" hidden="1" customHeight="1">
      <c r="A341" s="106" t="s">
        <v>1146</v>
      </c>
      <c r="B341" s="116" t="s">
        <v>2023</v>
      </c>
      <c r="C341" s="117" t="s">
        <v>355</v>
      </c>
      <c r="D341" s="116" t="s">
        <v>2026</v>
      </c>
      <c r="E341" s="116" t="s">
        <v>45</v>
      </c>
      <c r="F341" s="117" t="s">
        <v>344</v>
      </c>
      <c r="G341" s="116">
        <v>85.608599999999996</v>
      </c>
      <c r="H341" s="116">
        <v>103.83</v>
      </c>
      <c r="I341" s="123">
        <v>103.83</v>
      </c>
      <c r="J341" s="116">
        <v>120.98</v>
      </c>
      <c r="K341" s="116">
        <v>16.52</v>
      </c>
      <c r="L341" s="116">
        <v>8888.74</v>
      </c>
      <c r="M341" s="116">
        <v>10356.93</v>
      </c>
    </row>
    <row r="342" spans="1:13" ht="16.5" hidden="1" customHeight="1">
      <c r="A342" s="106" t="s">
        <v>1148</v>
      </c>
      <c r="B342" s="116" t="s">
        <v>2023</v>
      </c>
      <c r="C342" s="117" t="s">
        <v>355</v>
      </c>
      <c r="D342" s="116" t="s">
        <v>2027</v>
      </c>
      <c r="E342" s="116" t="s">
        <v>45</v>
      </c>
      <c r="F342" s="117" t="s">
        <v>344</v>
      </c>
      <c r="G342" s="116">
        <v>30.6</v>
      </c>
      <c r="H342" s="116">
        <v>62.35</v>
      </c>
      <c r="I342" s="123">
        <v>62.35</v>
      </c>
      <c r="J342" s="116">
        <v>72.650000000000006</v>
      </c>
      <c r="K342" s="116">
        <v>16.52</v>
      </c>
      <c r="L342" s="116">
        <v>1907.91</v>
      </c>
      <c r="M342" s="116">
        <v>2223.09</v>
      </c>
    </row>
    <row r="343" spans="1:13" ht="16.5" hidden="1" customHeight="1">
      <c r="A343" s="106" t="s">
        <v>1150</v>
      </c>
      <c r="B343" s="116" t="s">
        <v>2023</v>
      </c>
      <c r="C343" s="117" t="s">
        <v>355</v>
      </c>
      <c r="D343" s="116" t="s">
        <v>2028</v>
      </c>
      <c r="E343" s="116" t="s">
        <v>45</v>
      </c>
      <c r="F343" s="117" t="s">
        <v>344</v>
      </c>
      <c r="G343" s="116">
        <v>6.1097999999999999</v>
      </c>
      <c r="H343" s="116">
        <v>41.23</v>
      </c>
      <c r="I343" s="123">
        <v>41.23</v>
      </c>
      <c r="J343" s="116">
        <v>48.04</v>
      </c>
      <c r="K343" s="116">
        <v>16.52</v>
      </c>
      <c r="L343" s="116">
        <v>251.91</v>
      </c>
      <c r="M343" s="116">
        <v>293.51</v>
      </c>
    </row>
    <row r="344" spans="1:13" ht="16.5" hidden="1" customHeight="1">
      <c r="A344" s="111" t="s">
        <v>1151</v>
      </c>
      <c r="B344" s="140" t="s">
        <v>2029</v>
      </c>
      <c r="C344" s="141" t="s">
        <v>355</v>
      </c>
      <c r="D344" s="140" t="s">
        <v>2019</v>
      </c>
      <c r="E344" s="140" t="s">
        <v>45</v>
      </c>
      <c r="F344" s="141" t="s">
        <v>103</v>
      </c>
      <c r="G344" s="140">
        <v>206.24</v>
      </c>
      <c r="H344" s="140">
        <v>4.57</v>
      </c>
      <c r="I344" s="144">
        <v>4.57</v>
      </c>
      <c r="J344" s="140">
        <v>5.327</v>
      </c>
      <c r="K344" s="140">
        <v>16.52</v>
      </c>
      <c r="L344" s="140">
        <v>942.52</v>
      </c>
      <c r="M344" s="140">
        <v>1098.6400000000001</v>
      </c>
    </row>
    <row r="345" spans="1:13" ht="16.5" hidden="1" customHeight="1">
      <c r="A345" s="111" t="s">
        <v>1152</v>
      </c>
      <c r="B345" s="140" t="s">
        <v>2029</v>
      </c>
      <c r="C345" s="141" t="s">
        <v>355</v>
      </c>
      <c r="D345" s="140" t="s">
        <v>2019</v>
      </c>
      <c r="E345" s="140" t="s">
        <v>45</v>
      </c>
      <c r="F345" s="141" t="s">
        <v>103</v>
      </c>
      <c r="G345" s="140">
        <v>151.38</v>
      </c>
      <c r="H345" s="140">
        <v>4.42</v>
      </c>
      <c r="I345" s="144">
        <v>4.42</v>
      </c>
      <c r="J345" s="140">
        <v>5.1539999999999999</v>
      </c>
      <c r="K345" s="140">
        <v>16.52</v>
      </c>
      <c r="L345" s="140">
        <v>669.1</v>
      </c>
      <c r="M345" s="140">
        <v>780.21</v>
      </c>
    </row>
    <row r="346" spans="1:13" ht="16.5" hidden="1" customHeight="1">
      <c r="A346" s="106" t="s">
        <v>1153</v>
      </c>
      <c r="B346" s="116" t="s">
        <v>2030</v>
      </c>
      <c r="C346" s="117" t="s">
        <v>355</v>
      </c>
      <c r="D346" s="116" t="s">
        <v>1447</v>
      </c>
      <c r="E346" s="116" t="s">
        <v>45</v>
      </c>
      <c r="F346" s="117" t="s">
        <v>344</v>
      </c>
      <c r="G346" s="116">
        <v>30.9</v>
      </c>
      <c r="H346" s="116">
        <v>9.82</v>
      </c>
      <c r="I346" s="123">
        <v>9.82</v>
      </c>
      <c r="J346" s="116">
        <v>11.44</v>
      </c>
      <c r="K346" s="116">
        <v>16.52</v>
      </c>
      <c r="L346" s="116">
        <v>303.44</v>
      </c>
      <c r="M346" s="116">
        <v>353.5</v>
      </c>
    </row>
    <row r="347" spans="1:13" ht="16.5" hidden="1" customHeight="1">
      <c r="A347" s="106" t="s">
        <v>1154</v>
      </c>
      <c r="B347" s="116" t="s">
        <v>2030</v>
      </c>
      <c r="C347" s="117" t="s">
        <v>355</v>
      </c>
      <c r="D347" s="116" t="s">
        <v>2024</v>
      </c>
      <c r="E347" s="116" t="s">
        <v>45</v>
      </c>
      <c r="F347" s="117" t="s">
        <v>344</v>
      </c>
      <c r="G347" s="116">
        <v>4.08</v>
      </c>
      <c r="H347" s="116">
        <v>65.53</v>
      </c>
      <c r="I347" s="123">
        <v>65.53</v>
      </c>
      <c r="J347" s="116">
        <v>76.349999999999994</v>
      </c>
      <c r="K347" s="116">
        <v>16.52</v>
      </c>
      <c r="L347" s="116">
        <v>267.36</v>
      </c>
      <c r="M347" s="116">
        <v>311.51</v>
      </c>
    </row>
    <row r="348" spans="1:13" ht="16.5" hidden="1" customHeight="1">
      <c r="A348" s="106" t="s">
        <v>1155</v>
      </c>
      <c r="B348" s="116" t="s">
        <v>2030</v>
      </c>
      <c r="C348" s="117" t="s">
        <v>355</v>
      </c>
      <c r="D348" s="116" t="s">
        <v>2031</v>
      </c>
      <c r="E348" s="116" t="s">
        <v>45</v>
      </c>
      <c r="F348" s="117" t="s">
        <v>344</v>
      </c>
      <c r="G348" s="116">
        <v>2.6520000000000001</v>
      </c>
      <c r="H348" s="116">
        <v>109.64</v>
      </c>
      <c r="I348" s="123">
        <v>109.64</v>
      </c>
      <c r="J348" s="116">
        <v>127.75</v>
      </c>
      <c r="K348" s="116">
        <v>16.52</v>
      </c>
      <c r="L348" s="116">
        <v>290.77</v>
      </c>
      <c r="M348" s="116">
        <v>338.79</v>
      </c>
    </row>
    <row r="349" spans="1:13" ht="16.5" hidden="1" customHeight="1">
      <c r="A349" s="106" t="s">
        <v>1156</v>
      </c>
      <c r="B349" s="116" t="s">
        <v>2030</v>
      </c>
      <c r="C349" s="117" t="s">
        <v>355</v>
      </c>
      <c r="D349" s="116" t="s">
        <v>2032</v>
      </c>
      <c r="E349" s="116" t="s">
        <v>45</v>
      </c>
      <c r="F349" s="117" t="s">
        <v>344</v>
      </c>
      <c r="G349" s="116">
        <v>3.06</v>
      </c>
      <c r="H349" s="116">
        <v>10.039999999999999</v>
      </c>
      <c r="I349" s="123">
        <v>10.039999999999999</v>
      </c>
      <c r="J349" s="116">
        <v>11.7</v>
      </c>
      <c r="K349" s="116">
        <v>16.52</v>
      </c>
      <c r="L349" s="116">
        <v>30.72</v>
      </c>
      <c r="M349" s="116">
        <v>35.799999999999997</v>
      </c>
    </row>
    <row r="350" spans="1:13" ht="16.5" hidden="1" customHeight="1">
      <c r="A350" s="106" t="s">
        <v>1159</v>
      </c>
      <c r="B350" s="116" t="s">
        <v>2030</v>
      </c>
      <c r="C350" s="117" t="s">
        <v>355</v>
      </c>
      <c r="D350" s="116" t="s">
        <v>2033</v>
      </c>
      <c r="E350" s="116" t="s">
        <v>45</v>
      </c>
      <c r="F350" s="117" t="s">
        <v>344</v>
      </c>
      <c r="G350" s="116">
        <v>20.399999999999999</v>
      </c>
      <c r="H350" s="116">
        <v>50.65</v>
      </c>
      <c r="I350" s="123">
        <v>50.65</v>
      </c>
      <c r="J350" s="116">
        <v>59.02</v>
      </c>
      <c r="K350" s="116">
        <v>16.52</v>
      </c>
      <c r="L350" s="116">
        <v>1033.26</v>
      </c>
      <c r="M350" s="116">
        <v>1204.01</v>
      </c>
    </row>
    <row r="351" spans="1:13" ht="16.5" hidden="1" customHeight="1">
      <c r="A351" s="106" t="s">
        <v>1160</v>
      </c>
      <c r="B351" s="109" t="s">
        <v>2034</v>
      </c>
      <c r="C351" s="110" t="s">
        <v>86</v>
      </c>
      <c r="D351" s="109" t="s">
        <v>644</v>
      </c>
      <c r="E351" s="109" t="s">
        <v>45</v>
      </c>
      <c r="F351" s="110" t="s">
        <v>103</v>
      </c>
      <c r="G351" s="109">
        <v>47.58</v>
      </c>
      <c r="H351" s="109">
        <v>5.65</v>
      </c>
      <c r="I351" s="121">
        <v>6.25</v>
      </c>
      <c r="J351" s="109">
        <v>7.2830000000000004</v>
      </c>
      <c r="K351" s="109">
        <v>16.52</v>
      </c>
      <c r="L351" s="109">
        <v>297.38</v>
      </c>
      <c r="M351" s="109">
        <v>346.53</v>
      </c>
    </row>
    <row r="352" spans="1:13" ht="16.5" hidden="1" customHeight="1">
      <c r="A352" s="106" t="s">
        <v>1161</v>
      </c>
      <c r="B352" s="107" t="s">
        <v>2035</v>
      </c>
      <c r="C352" s="108" t="s">
        <v>86</v>
      </c>
      <c r="D352" s="107" t="s">
        <v>1975</v>
      </c>
      <c r="E352" s="107" t="s">
        <v>45</v>
      </c>
      <c r="F352" s="108" t="s">
        <v>103</v>
      </c>
      <c r="G352" s="107">
        <v>2.6779999999999999</v>
      </c>
      <c r="H352" s="107">
        <v>4.29</v>
      </c>
      <c r="I352" s="120">
        <v>4.29</v>
      </c>
      <c r="J352" s="107">
        <v>5</v>
      </c>
      <c r="K352" s="107">
        <v>16.52</v>
      </c>
      <c r="L352" s="107">
        <v>11.49</v>
      </c>
      <c r="M352" s="107">
        <v>13.39</v>
      </c>
    </row>
    <row r="353" spans="1:13" ht="16.5" hidden="1" customHeight="1">
      <c r="A353" s="111" t="s">
        <v>1162</v>
      </c>
      <c r="B353" s="125" t="s">
        <v>283</v>
      </c>
      <c r="C353" s="126" t="s">
        <v>86</v>
      </c>
      <c r="D353" s="125" t="s">
        <v>284</v>
      </c>
      <c r="E353" s="125" t="s">
        <v>98</v>
      </c>
      <c r="F353" s="126" t="s">
        <v>103</v>
      </c>
      <c r="G353" s="125">
        <v>190.19049999999999</v>
      </c>
      <c r="H353" s="125">
        <v>6.38</v>
      </c>
      <c r="I353" s="121">
        <v>7.48</v>
      </c>
      <c r="J353" s="125">
        <v>8.7159999999999993</v>
      </c>
      <c r="K353" s="125">
        <v>16.52</v>
      </c>
      <c r="L353" s="125">
        <v>1422.62</v>
      </c>
      <c r="M353" s="125">
        <v>1657.7</v>
      </c>
    </row>
    <row r="354" spans="1:13" ht="16.5" hidden="1" customHeight="1">
      <c r="A354" s="111" t="s">
        <v>1163</v>
      </c>
      <c r="B354" s="125" t="s">
        <v>283</v>
      </c>
      <c r="C354" s="126" t="s">
        <v>86</v>
      </c>
      <c r="D354" s="125" t="s">
        <v>284</v>
      </c>
      <c r="E354" s="125" t="s">
        <v>98</v>
      </c>
      <c r="F354" s="126" t="s">
        <v>103</v>
      </c>
      <c r="G354" s="125">
        <v>590.10709999999995</v>
      </c>
      <c r="H354" s="125">
        <v>6.38</v>
      </c>
      <c r="I354" s="121">
        <v>7.58</v>
      </c>
      <c r="J354" s="125">
        <v>8.8320000000000007</v>
      </c>
      <c r="K354" s="125">
        <v>16.52</v>
      </c>
      <c r="L354" s="125">
        <v>4473.01</v>
      </c>
      <c r="M354" s="125">
        <v>5211.83</v>
      </c>
    </row>
    <row r="355" spans="1:13" ht="16.5" hidden="1" customHeight="1">
      <c r="A355" s="111" t="s">
        <v>1164</v>
      </c>
      <c r="B355" s="125" t="s">
        <v>2036</v>
      </c>
      <c r="C355" s="126" t="s">
        <v>86</v>
      </c>
      <c r="D355" s="125" t="s">
        <v>284</v>
      </c>
      <c r="E355" s="125" t="s">
        <v>2037</v>
      </c>
      <c r="F355" s="126" t="s">
        <v>103</v>
      </c>
      <c r="G355" s="125">
        <v>2.5339999999999998</v>
      </c>
      <c r="H355" s="125">
        <v>11.5</v>
      </c>
      <c r="I355" s="180">
        <v>7.48</v>
      </c>
      <c r="J355" s="125">
        <v>8.7159999999999993</v>
      </c>
      <c r="K355" s="125">
        <v>16.52</v>
      </c>
      <c r="L355" s="125">
        <v>18.95</v>
      </c>
      <c r="M355" s="125">
        <v>22.09</v>
      </c>
    </row>
    <row r="356" spans="1:13" ht="16.5" hidden="1" customHeight="1">
      <c r="A356" s="111" t="s">
        <v>1165</v>
      </c>
      <c r="B356" s="125" t="s">
        <v>2036</v>
      </c>
      <c r="C356" s="126" t="s">
        <v>86</v>
      </c>
      <c r="D356" s="125" t="s">
        <v>284</v>
      </c>
      <c r="E356" s="125" t="s">
        <v>2037</v>
      </c>
      <c r="F356" s="126" t="s">
        <v>103</v>
      </c>
      <c r="G356" s="125">
        <v>0.73499999999999999</v>
      </c>
      <c r="H356" s="125">
        <v>11.5</v>
      </c>
      <c r="I356" s="180">
        <v>7.58</v>
      </c>
      <c r="J356" s="125">
        <v>8.8320000000000007</v>
      </c>
      <c r="K356" s="125">
        <v>16.52</v>
      </c>
      <c r="L356" s="125">
        <v>5.57</v>
      </c>
      <c r="M356" s="125">
        <v>6.49</v>
      </c>
    </row>
    <row r="357" spans="1:13" ht="16.5" hidden="1" customHeight="1">
      <c r="A357" s="106" t="s">
        <v>1166</v>
      </c>
      <c r="B357" s="116" t="s">
        <v>2038</v>
      </c>
      <c r="C357" s="117" t="s">
        <v>355</v>
      </c>
      <c r="D357" s="116" t="s">
        <v>2039</v>
      </c>
      <c r="E357" s="116" t="s">
        <v>45</v>
      </c>
      <c r="F357" s="117" t="s">
        <v>344</v>
      </c>
      <c r="G357" s="116">
        <v>61.2</v>
      </c>
      <c r="H357" s="116">
        <v>73.77</v>
      </c>
      <c r="I357" s="123">
        <v>73.77</v>
      </c>
      <c r="J357" s="116">
        <v>85.956999999999994</v>
      </c>
      <c r="K357" s="116">
        <v>16.52</v>
      </c>
      <c r="L357" s="116">
        <v>4514.72</v>
      </c>
      <c r="M357" s="116">
        <v>5260.57</v>
      </c>
    </row>
    <row r="358" spans="1:13" ht="16.5" hidden="1" customHeight="1">
      <c r="A358" s="106" t="s">
        <v>1168</v>
      </c>
      <c r="B358" s="131" t="s">
        <v>2038</v>
      </c>
      <c r="C358" s="132" t="s">
        <v>355</v>
      </c>
      <c r="D358" s="131" t="s">
        <v>2040</v>
      </c>
      <c r="E358" s="131" t="s">
        <v>45</v>
      </c>
      <c r="F358" s="132" t="s">
        <v>344</v>
      </c>
      <c r="G358" s="131">
        <v>10.199999999999999</v>
      </c>
      <c r="H358" s="131">
        <v>32.03</v>
      </c>
      <c r="I358" s="181">
        <v>32.03</v>
      </c>
      <c r="J358" s="131">
        <v>36.200000000000003</v>
      </c>
      <c r="K358" s="131">
        <v>13</v>
      </c>
      <c r="L358" s="131">
        <v>326.70999999999998</v>
      </c>
      <c r="M358" s="131">
        <v>369.24</v>
      </c>
    </row>
    <row r="359" spans="1:13" ht="16.5" hidden="1" customHeight="1">
      <c r="A359" s="106" t="s">
        <v>1169</v>
      </c>
      <c r="B359" s="116" t="s">
        <v>2038</v>
      </c>
      <c r="C359" s="117" t="s">
        <v>355</v>
      </c>
      <c r="D359" s="116" t="s">
        <v>2041</v>
      </c>
      <c r="E359" s="116" t="s">
        <v>45</v>
      </c>
      <c r="F359" s="117" t="s">
        <v>344</v>
      </c>
      <c r="G359" s="116">
        <v>30.6</v>
      </c>
      <c r="H359" s="116">
        <v>41.6</v>
      </c>
      <c r="I359" s="123">
        <v>41.6</v>
      </c>
      <c r="J359" s="116">
        <v>48.472000000000001</v>
      </c>
      <c r="K359" s="116">
        <v>16.52</v>
      </c>
      <c r="L359" s="116">
        <v>1272.96</v>
      </c>
      <c r="M359" s="116">
        <v>1483.24</v>
      </c>
    </row>
    <row r="360" spans="1:13" ht="16.5" hidden="1" customHeight="1">
      <c r="A360" s="111" t="s">
        <v>1171</v>
      </c>
      <c r="B360" s="118" t="s">
        <v>1438</v>
      </c>
      <c r="C360" s="119" t="s">
        <v>86</v>
      </c>
      <c r="D360" s="118" t="s">
        <v>1439</v>
      </c>
      <c r="E360" s="118" t="s">
        <v>45</v>
      </c>
      <c r="F360" s="119" t="s">
        <v>103</v>
      </c>
      <c r="G360" s="118">
        <v>116.03060000000001</v>
      </c>
      <c r="H360" s="118">
        <v>7.17</v>
      </c>
      <c r="I360" s="124">
        <v>7.17</v>
      </c>
      <c r="J360" s="118">
        <v>8.35</v>
      </c>
      <c r="K360" s="118">
        <v>16.52</v>
      </c>
      <c r="L360" s="118">
        <v>831.94</v>
      </c>
      <c r="M360" s="118">
        <v>968.86</v>
      </c>
    </row>
    <row r="361" spans="1:13" ht="16.5" hidden="1" customHeight="1">
      <c r="A361" s="111" t="s">
        <v>1172</v>
      </c>
      <c r="B361" s="118" t="s">
        <v>1438</v>
      </c>
      <c r="C361" s="119" t="s">
        <v>86</v>
      </c>
      <c r="D361" s="118" t="s">
        <v>1439</v>
      </c>
      <c r="E361" s="118" t="s">
        <v>45</v>
      </c>
      <c r="F361" s="119" t="s">
        <v>103</v>
      </c>
      <c r="G361" s="118">
        <v>36.639499999999998</v>
      </c>
      <c r="H361" s="118">
        <v>7.17</v>
      </c>
      <c r="I361" s="124">
        <v>7.17</v>
      </c>
      <c r="J361" s="118">
        <v>8.3539999999999992</v>
      </c>
      <c r="K361" s="118">
        <v>16.52</v>
      </c>
      <c r="L361" s="118">
        <v>262.70999999999998</v>
      </c>
      <c r="M361" s="118">
        <v>306.08999999999997</v>
      </c>
    </row>
    <row r="362" spans="1:13" ht="16.5" hidden="1" customHeight="1">
      <c r="A362" s="111" t="s">
        <v>1174</v>
      </c>
      <c r="B362" s="118" t="s">
        <v>1440</v>
      </c>
      <c r="C362" s="119" t="s">
        <v>86</v>
      </c>
      <c r="D362" s="118" t="s">
        <v>1441</v>
      </c>
      <c r="E362" s="118" t="s">
        <v>45</v>
      </c>
      <c r="F362" s="119" t="s">
        <v>103</v>
      </c>
      <c r="G362" s="118">
        <v>42.218600000000002</v>
      </c>
      <c r="H362" s="118">
        <v>3.94</v>
      </c>
      <c r="I362" s="124">
        <v>3.94</v>
      </c>
      <c r="J362" s="118">
        <v>4.59</v>
      </c>
      <c r="K362" s="118">
        <v>16.52</v>
      </c>
      <c r="L362" s="118">
        <v>166.34</v>
      </c>
      <c r="M362" s="118">
        <v>193.78</v>
      </c>
    </row>
    <row r="363" spans="1:13" ht="16.5" hidden="1" customHeight="1">
      <c r="A363" s="111" t="s">
        <v>1176</v>
      </c>
      <c r="B363" s="118" t="s">
        <v>1440</v>
      </c>
      <c r="C363" s="119" t="s">
        <v>86</v>
      </c>
      <c r="D363" s="118" t="s">
        <v>1441</v>
      </c>
      <c r="E363" s="118" t="s">
        <v>45</v>
      </c>
      <c r="F363" s="119" t="s">
        <v>103</v>
      </c>
      <c r="G363" s="118">
        <v>2.73</v>
      </c>
      <c r="H363" s="118">
        <v>3.94</v>
      </c>
      <c r="I363" s="124">
        <v>3.94</v>
      </c>
      <c r="J363" s="118">
        <v>4.5910000000000002</v>
      </c>
      <c r="K363" s="118">
        <v>16.52</v>
      </c>
      <c r="L363" s="118">
        <v>10.76</v>
      </c>
      <c r="M363" s="118">
        <v>12.53</v>
      </c>
    </row>
    <row r="364" spans="1:13" ht="16.5" hidden="1" customHeight="1">
      <c r="A364" s="106" t="s">
        <v>1177</v>
      </c>
      <c r="B364" s="107" t="s">
        <v>2042</v>
      </c>
      <c r="C364" s="108" t="s">
        <v>86</v>
      </c>
      <c r="D364" s="107" t="s">
        <v>2043</v>
      </c>
      <c r="E364" s="107" t="s">
        <v>45</v>
      </c>
      <c r="F364" s="108" t="s">
        <v>103</v>
      </c>
      <c r="G364" s="107">
        <v>1.29</v>
      </c>
      <c r="H364" s="107">
        <v>9.81</v>
      </c>
      <c r="I364" s="120">
        <v>9.81</v>
      </c>
      <c r="J364" s="107">
        <v>11.43</v>
      </c>
      <c r="K364" s="107">
        <v>16.52</v>
      </c>
      <c r="L364" s="107">
        <v>12.65</v>
      </c>
      <c r="M364" s="107">
        <v>14.74</v>
      </c>
    </row>
    <row r="365" spans="1:13" ht="16.5" hidden="1" customHeight="1">
      <c r="A365" s="106" t="s">
        <v>1178</v>
      </c>
      <c r="B365" s="107" t="s">
        <v>287</v>
      </c>
      <c r="C365" s="108" t="s">
        <v>86</v>
      </c>
      <c r="D365" s="107" t="s">
        <v>288</v>
      </c>
      <c r="E365" s="107" t="s">
        <v>98</v>
      </c>
      <c r="F365" s="108" t="s">
        <v>103</v>
      </c>
      <c r="G365" s="107">
        <v>22.5457</v>
      </c>
      <c r="H365" s="107">
        <v>6.96</v>
      </c>
      <c r="I365" s="120">
        <v>6.96</v>
      </c>
      <c r="J365" s="107">
        <v>8.11</v>
      </c>
      <c r="K365" s="107">
        <v>16.52</v>
      </c>
      <c r="L365" s="107">
        <v>156.91999999999999</v>
      </c>
      <c r="M365" s="107">
        <v>182.85</v>
      </c>
    </row>
    <row r="366" spans="1:13" ht="16.5" hidden="1" customHeight="1">
      <c r="A366" s="106" t="s">
        <v>1179</v>
      </c>
      <c r="B366" s="107" t="s">
        <v>1442</v>
      </c>
      <c r="C366" s="108" t="s">
        <v>86</v>
      </c>
      <c r="D366" s="107" t="s">
        <v>1443</v>
      </c>
      <c r="E366" s="107" t="s">
        <v>45</v>
      </c>
      <c r="F366" s="108" t="s">
        <v>103</v>
      </c>
      <c r="G366" s="107">
        <v>55.3504</v>
      </c>
      <c r="H366" s="107">
        <v>14.45</v>
      </c>
      <c r="I366" s="120">
        <v>14.45</v>
      </c>
      <c r="J366" s="107">
        <v>16.84</v>
      </c>
      <c r="K366" s="107">
        <v>16.52</v>
      </c>
      <c r="L366" s="107">
        <v>799.81</v>
      </c>
      <c r="M366" s="107">
        <v>932.1</v>
      </c>
    </row>
    <row r="367" spans="1:13" ht="16.5" hidden="1" customHeight="1">
      <c r="A367" s="106" t="s">
        <v>1182</v>
      </c>
      <c r="B367" s="107" t="s">
        <v>2044</v>
      </c>
      <c r="C367" s="108" t="s">
        <v>86</v>
      </c>
      <c r="D367" s="107" t="s">
        <v>1986</v>
      </c>
      <c r="E367" s="107" t="s">
        <v>45</v>
      </c>
      <c r="F367" s="108" t="s">
        <v>103</v>
      </c>
      <c r="G367" s="107">
        <v>0.20200000000000001</v>
      </c>
      <c r="H367" s="107">
        <v>6.46</v>
      </c>
      <c r="I367" s="120">
        <v>6.46</v>
      </c>
      <c r="J367" s="107">
        <v>7.53</v>
      </c>
      <c r="K367" s="107">
        <v>16.52</v>
      </c>
      <c r="L367" s="107">
        <v>1.3</v>
      </c>
      <c r="M367" s="107">
        <v>1.52</v>
      </c>
    </row>
    <row r="368" spans="1:13" ht="16.5" hidden="1" customHeight="1">
      <c r="A368" s="106" t="s">
        <v>1183</v>
      </c>
      <c r="B368" s="107" t="s">
        <v>2045</v>
      </c>
      <c r="C368" s="108" t="s">
        <v>86</v>
      </c>
      <c r="D368" s="107" t="s">
        <v>2046</v>
      </c>
      <c r="E368" s="107" t="s">
        <v>2020</v>
      </c>
      <c r="F368" s="108" t="s">
        <v>344</v>
      </c>
      <c r="G368" s="107">
        <v>0.5</v>
      </c>
      <c r="H368" s="107">
        <v>19.170000000000002</v>
      </c>
      <c r="I368" s="120">
        <v>19.170000000000002</v>
      </c>
      <c r="J368" s="107">
        <v>22.34</v>
      </c>
      <c r="K368" s="107">
        <v>16.52</v>
      </c>
      <c r="L368" s="107">
        <v>9.59</v>
      </c>
      <c r="M368" s="107">
        <v>11.17</v>
      </c>
    </row>
    <row r="369" spans="1:13" ht="16.5" hidden="1" customHeight="1">
      <c r="A369" s="106" t="s">
        <v>1184</v>
      </c>
      <c r="B369" s="107" t="s">
        <v>2047</v>
      </c>
      <c r="C369" s="108" t="s">
        <v>86</v>
      </c>
      <c r="D369" s="107" t="s">
        <v>1452</v>
      </c>
      <c r="E369" s="107" t="s">
        <v>1453</v>
      </c>
      <c r="F369" s="108" t="s">
        <v>344</v>
      </c>
      <c r="G369" s="107">
        <v>2.5</v>
      </c>
      <c r="H369" s="107">
        <v>0.15</v>
      </c>
      <c r="I369" s="120">
        <v>0.15</v>
      </c>
      <c r="J369" s="107">
        <v>0.18</v>
      </c>
      <c r="K369" s="107">
        <v>16.52</v>
      </c>
      <c r="L369" s="107">
        <v>0.38</v>
      </c>
      <c r="M369" s="107">
        <v>0.45</v>
      </c>
    </row>
    <row r="370" spans="1:13" ht="16.5" hidden="1" customHeight="1">
      <c r="A370" s="106" t="s">
        <v>1185</v>
      </c>
      <c r="B370" s="107" t="s">
        <v>2048</v>
      </c>
      <c r="C370" s="108" t="s">
        <v>86</v>
      </c>
      <c r="D370" s="107" t="s">
        <v>1452</v>
      </c>
      <c r="E370" s="107" t="s">
        <v>2049</v>
      </c>
      <c r="F370" s="108" t="s">
        <v>344</v>
      </c>
      <c r="G370" s="107">
        <v>5.5095999999999998</v>
      </c>
      <c r="H370" s="107">
        <v>0.21</v>
      </c>
      <c r="I370" s="120">
        <v>0.21</v>
      </c>
      <c r="J370" s="107">
        <v>0.25</v>
      </c>
      <c r="K370" s="107">
        <v>16.52</v>
      </c>
      <c r="L370" s="107">
        <v>1.1599999999999999</v>
      </c>
      <c r="M370" s="107">
        <v>1.38</v>
      </c>
    </row>
    <row r="371" spans="1:13" ht="16.5" hidden="1" customHeight="1">
      <c r="A371" s="106" t="s">
        <v>1186</v>
      </c>
      <c r="B371" s="107" t="s">
        <v>2050</v>
      </c>
      <c r="C371" s="108" t="s">
        <v>86</v>
      </c>
      <c r="D371" s="107" t="s">
        <v>1452</v>
      </c>
      <c r="E371" s="107" t="s">
        <v>2051</v>
      </c>
      <c r="F371" s="108" t="s">
        <v>344</v>
      </c>
      <c r="G371" s="107">
        <v>38.5672</v>
      </c>
      <c r="H371" s="107">
        <v>0.34</v>
      </c>
      <c r="I371" s="120">
        <v>0.34</v>
      </c>
      <c r="J371" s="107">
        <v>0.4</v>
      </c>
      <c r="K371" s="107">
        <v>16.52</v>
      </c>
      <c r="L371" s="107">
        <v>13.11</v>
      </c>
      <c r="M371" s="107">
        <v>15.43</v>
      </c>
    </row>
    <row r="372" spans="1:13" ht="16.5" hidden="1" customHeight="1">
      <c r="A372" s="106" t="s">
        <v>1187</v>
      </c>
      <c r="B372" s="116" t="s">
        <v>2052</v>
      </c>
      <c r="C372" s="117" t="s">
        <v>355</v>
      </c>
      <c r="D372" s="116" t="s">
        <v>2053</v>
      </c>
      <c r="E372" s="116" t="s">
        <v>45</v>
      </c>
      <c r="F372" s="117" t="s">
        <v>344</v>
      </c>
      <c r="G372" s="116">
        <v>0.93</v>
      </c>
      <c r="H372" s="116">
        <v>2.52</v>
      </c>
      <c r="I372" s="123">
        <v>2.52</v>
      </c>
      <c r="J372" s="116">
        <v>2.9359999999999999</v>
      </c>
      <c r="K372" s="116">
        <v>16.52</v>
      </c>
      <c r="L372" s="116">
        <v>2.34</v>
      </c>
      <c r="M372" s="116">
        <v>2.73</v>
      </c>
    </row>
    <row r="373" spans="1:13" ht="16.5" hidden="1" customHeight="1">
      <c r="A373" s="106" t="s">
        <v>1188</v>
      </c>
      <c r="B373" s="116" t="s">
        <v>2052</v>
      </c>
      <c r="C373" s="117" t="s">
        <v>355</v>
      </c>
      <c r="D373" s="116" t="s">
        <v>2054</v>
      </c>
      <c r="E373" s="116" t="s">
        <v>45</v>
      </c>
      <c r="F373" s="117" t="s">
        <v>344</v>
      </c>
      <c r="G373" s="116">
        <v>1.86</v>
      </c>
      <c r="H373" s="116">
        <v>3.72</v>
      </c>
      <c r="I373" s="123">
        <v>3.72</v>
      </c>
      <c r="J373" s="116">
        <v>4.34</v>
      </c>
      <c r="K373" s="116">
        <v>16.52</v>
      </c>
      <c r="L373" s="116">
        <v>6.92</v>
      </c>
      <c r="M373" s="116">
        <v>8.07</v>
      </c>
    </row>
    <row r="374" spans="1:13" ht="16.5" hidden="1" customHeight="1">
      <c r="A374" s="106" t="s">
        <v>1189</v>
      </c>
      <c r="B374" s="116" t="s">
        <v>2055</v>
      </c>
      <c r="C374" s="117" t="s">
        <v>355</v>
      </c>
      <c r="D374" s="116" t="s">
        <v>2056</v>
      </c>
      <c r="E374" s="116" t="s">
        <v>45</v>
      </c>
      <c r="F374" s="117" t="s">
        <v>344</v>
      </c>
      <c r="G374" s="116">
        <v>30.6</v>
      </c>
      <c r="H374" s="116">
        <v>22.63</v>
      </c>
      <c r="I374" s="123">
        <v>22.63</v>
      </c>
      <c r="J374" s="116">
        <v>26.37</v>
      </c>
      <c r="K374" s="116">
        <v>16.52</v>
      </c>
      <c r="L374" s="116">
        <v>692.48</v>
      </c>
      <c r="M374" s="116">
        <v>806.92</v>
      </c>
    </row>
    <row r="375" spans="1:13" ht="16.5" hidden="1" customHeight="1">
      <c r="A375" s="106" t="s">
        <v>1190</v>
      </c>
      <c r="B375" s="116" t="s">
        <v>2055</v>
      </c>
      <c r="C375" s="117" t="s">
        <v>355</v>
      </c>
      <c r="D375" s="116" t="s">
        <v>2057</v>
      </c>
      <c r="E375" s="116" t="s">
        <v>45</v>
      </c>
      <c r="F375" s="117" t="s">
        <v>344</v>
      </c>
      <c r="G375" s="116">
        <v>102</v>
      </c>
      <c r="H375" s="116">
        <v>6.2</v>
      </c>
      <c r="I375" s="123">
        <v>6.2</v>
      </c>
      <c r="J375" s="116">
        <v>7.22</v>
      </c>
      <c r="K375" s="116">
        <v>16.52</v>
      </c>
      <c r="L375" s="116">
        <v>632.4</v>
      </c>
      <c r="M375" s="116">
        <v>736.44</v>
      </c>
    </row>
    <row r="376" spans="1:13" ht="16.5" hidden="1" customHeight="1">
      <c r="A376" s="106" t="s">
        <v>1191</v>
      </c>
      <c r="B376" s="116" t="s">
        <v>2055</v>
      </c>
      <c r="C376" s="117" t="s">
        <v>355</v>
      </c>
      <c r="D376" s="116" t="s">
        <v>2058</v>
      </c>
      <c r="E376" s="116" t="s">
        <v>45</v>
      </c>
      <c r="F376" s="117" t="s">
        <v>344</v>
      </c>
      <c r="G376" s="116">
        <v>30.6</v>
      </c>
      <c r="H376" s="116">
        <v>109.98</v>
      </c>
      <c r="I376" s="123">
        <v>109.98</v>
      </c>
      <c r="J376" s="116">
        <v>128.149</v>
      </c>
      <c r="K376" s="116">
        <v>16.52</v>
      </c>
      <c r="L376" s="116">
        <v>3365.39</v>
      </c>
      <c r="M376" s="116">
        <v>3921.36</v>
      </c>
    </row>
    <row r="377" spans="1:13" ht="16.5" hidden="1" customHeight="1">
      <c r="A377" s="106" t="s">
        <v>1194</v>
      </c>
      <c r="B377" s="116" t="s">
        <v>2055</v>
      </c>
      <c r="C377" s="117" t="s">
        <v>355</v>
      </c>
      <c r="D377" s="116" t="s">
        <v>2059</v>
      </c>
      <c r="E377" s="116" t="s">
        <v>45</v>
      </c>
      <c r="F377" s="117" t="s">
        <v>344</v>
      </c>
      <c r="G377" s="116">
        <v>30.6</v>
      </c>
      <c r="H377" s="116">
        <v>51.83</v>
      </c>
      <c r="I377" s="123">
        <v>51.83</v>
      </c>
      <c r="J377" s="116">
        <v>60.392000000000003</v>
      </c>
      <c r="K377" s="116">
        <v>16.52</v>
      </c>
      <c r="L377" s="116">
        <v>1586</v>
      </c>
      <c r="M377" s="116">
        <v>1848</v>
      </c>
    </row>
    <row r="378" spans="1:13" ht="16.5" hidden="1" customHeight="1">
      <c r="A378" s="106" t="s">
        <v>1197</v>
      </c>
      <c r="B378" s="116" t="s">
        <v>2055</v>
      </c>
      <c r="C378" s="117" t="s">
        <v>355</v>
      </c>
      <c r="D378" s="116" t="s">
        <v>2060</v>
      </c>
      <c r="E378" s="116" t="s">
        <v>45</v>
      </c>
      <c r="F378" s="117" t="s">
        <v>344</v>
      </c>
      <c r="G378" s="116">
        <v>30.6</v>
      </c>
      <c r="H378" s="116">
        <v>35.659999999999997</v>
      </c>
      <c r="I378" s="123">
        <v>35.659999999999997</v>
      </c>
      <c r="J378" s="116">
        <v>41.551000000000002</v>
      </c>
      <c r="K378" s="116">
        <v>16.52</v>
      </c>
      <c r="L378" s="116">
        <v>1091.2</v>
      </c>
      <c r="M378" s="116">
        <v>1271.46</v>
      </c>
    </row>
    <row r="379" spans="1:13" ht="16.5" hidden="1" customHeight="1">
      <c r="A379" s="106" t="s">
        <v>1198</v>
      </c>
      <c r="B379" s="116" t="s">
        <v>2055</v>
      </c>
      <c r="C379" s="117" t="s">
        <v>355</v>
      </c>
      <c r="D379" s="116" t="s">
        <v>2061</v>
      </c>
      <c r="E379" s="116" t="s">
        <v>45</v>
      </c>
      <c r="F379" s="117" t="s">
        <v>344</v>
      </c>
      <c r="G379" s="116">
        <v>102</v>
      </c>
      <c r="H379" s="116">
        <v>11.01</v>
      </c>
      <c r="I379" s="123">
        <v>11.01</v>
      </c>
      <c r="J379" s="116">
        <v>12.829000000000001</v>
      </c>
      <c r="K379" s="116">
        <v>16.52</v>
      </c>
      <c r="L379" s="116">
        <v>1123.02</v>
      </c>
      <c r="M379" s="116">
        <v>1308.56</v>
      </c>
    </row>
    <row r="380" spans="1:13" ht="16.5" hidden="1" customHeight="1">
      <c r="A380" s="106" t="s">
        <v>1199</v>
      </c>
      <c r="B380" s="116" t="s">
        <v>2055</v>
      </c>
      <c r="C380" s="117" t="s">
        <v>355</v>
      </c>
      <c r="D380" s="116" t="s">
        <v>2062</v>
      </c>
      <c r="E380" s="116" t="s">
        <v>45</v>
      </c>
      <c r="F380" s="117" t="s">
        <v>344</v>
      </c>
      <c r="G380" s="116">
        <v>216.8622</v>
      </c>
      <c r="H380" s="116">
        <v>10.09</v>
      </c>
      <c r="I380" s="123">
        <v>10.09</v>
      </c>
      <c r="J380" s="116">
        <v>11.757</v>
      </c>
      <c r="K380" s="116">
        <v>16.52</v>
      </c>
      <c r="L380" s="116">
        <v>2188.14</v>
      </c>
      <c r="M380" s="116">
        <v>2549.65</v>
      </c>
    </row>
    <row r="381" spans="1:13" ht="16.5" hidden="1" customHeight="1">
      <c r="A381" s="106" t="s">
        <v>1202</v>
      </c>
      <c r="B381" s="116" t="s">
        <v>2055</v>
      </c>
      <c r="C381" s="117" t="s">
        <v>355</v>
      </c>
      <c r="D381" s="116" t="s">
        <v>2063</v>
      </c>
      <c r="E381" s="116" t="s">
        <v>45</v>
      </c>
      <c r="F381" s="117" t="s">
        <v>344</v>
      </c>
      <c r="G381" s="116">
        <v>231.06059999999999</v>
      </c>
      <c r="H381" s="116">
        <v>6.07</v>
      </c>
      <c r="I381" s="123">
        <v>6.07</v>
      </c>
      <c r="J381" s="116">
        <v>7.0730000000000004</v>
      </c>
      <c r="K381" s="116">
        <v>16.52</v>
      </c>
      <c r="L381" s="116">
        <v>1402.54</v>
      </c>
      <c r="M381" s="116">
        <v>1634.29</v>
      </c>
    </row>
    <row r="382" spans="1:13" ht="16.5" hidden="1" customHeight="1">
      <c r="A382" s="106" t="s">
        <v>2064</v>
      </c>
      <c r="B382" s="116" t="s">
        <v>2055</v>
      </c>
      <c r="C382" s="117" t="s">
        <v>355</v>
      </c>
      <c r="D382" s="116" t="s">
        <v>2065</v>
      </c>
      <c r="E382" s="116" t="s">
        <v>45</v>
      </c>
      <c r="F382" s="117" t="s">
        <v>344</v>
      </c>
      <c r="G382" s="116">
        <v>1533.4577999999999</v>
      </c>
      <c r="H382" s="116">
        <v>3.86</v>
      </c>
      <c r="I382" s="123">
        <v>3.86</v>
      </c>
      <c r="J382" s="116">
        <v>4.4980000000000002</v>
      </c>
      <c r="K382" s="116">
        <v>16.52</v>
      </c>
      <c r="L382" s="116">
        <v>5919.15</v>
      </c>
      <c r="M382" s="116">
        <v>6897.49</v>
      </c>
    </row>
    <row r="383" spans="1:13" ht="16.5" hidden="1" customHeight="1">
      <c r="A383" s="106" t="s">
        <v>1203</v>
      </c>
      <c r="B383" s="116" t="s">
        <v>2055</v>
      </c>
      <c r="C383" s="117" t="s">
        <v>355</v>
      </c>
      <c r="D383" s="116" t="s">
        <v>2066</v>
      </c>
      <c r="E383" s="116" t="s">
        <v>45</v>
      </c>
      <c r="F383" s="117" t="s">
        <v>344</v>
      </c>
      <c r="G383" s="116">
        <v>184.08959999999999</v>
      </c>
      <c r="H383" s="116">
        <v>2.66</v>
      </c>
      <c r="I383" s="123">
        <v>2.66</v>
      </c>
      <c r="J383" s="116">
        <v>3.0990000000000002</v>
      </c>
      <c r="K383" s="116">
        <v>16.52</v>
      </c>
      <c r="L383" s="116">
        <v>489.68</v>
      </c>
      <c r="M383" s="116">
        <v>570.49</v>
      </c>
    </row>
    <row r="384" spans="1:13" ht="16.5" hidden="1" customHeight="1">
      <c r="A384" s="106" t="s">
        <v>1204</v>
      </c>
      <c r="B384" s="116" t="s">
        <v>2055</v>
      </c>
      <c r="C384" s="117" t="s">
        <v>355</v>
      </c>
      <c r="D384" s="116" t="s">
        <v>2067</v>
      </c>
      <c r="E384" s="116" t="s">
        <v>45</v>
      </c>
      <c r="F384" s="117" t="s">
        <v>344</v>
      </c>
      <c r="G384" s="116">
        <v>1153.4364</v>
      </c>
      <c r="H384" s="116">
        <v>2.2000000000000002</v>
      </c>
      <c r="I384" s="123">
        <v>2.2000000000000002</v>
      </c>
      <c r="J384" s="116">
        <v>2.5630000000000002</v>
      </c>
      <c r="K384" s="116">
        <v>16.52</v>
      </c>
      <c r="L384" s="116">
        <v>2537.56</v>
      </c>
      <c r="M384" s="116">
        <v>2956.26</v>
      </c>
    </row>
    <row r="385" spans="1:13" ht="16.5" hidden="1" customHeight="1">
      <c r="A385" s="106" t="s">
        <v>1205</v>
      </c>
      <c r="B385" s="116" t="s">
        <v>2068</v>
      </c>
      <c r="C385" s="117" t="s">
        <v>355</v>
      </c>
      <c r="D385" s="116" t="s">
        <v>2069</v>
      </c>
      <c r="E385" s="116" t="s">
        <v>45</v>
      </c>
      <c r="F385" s="117" t="s">
        <v>344</v>
      </c>
      <c r="G385" s="116">
        <v>29.01</v>
      </c>
      <c r="H385" s="116">
        <v>4.9400000000000004</v>
      </c>
      <c r="I385" s="123">
        <v>4.9400000000000004</v>
      </c>
      <c r="J385" s="116">
        <v>5.76</v>
      </c>
      <c r="K385" s="116">
        <v>16.52</v>
      </c>
      <c r="L385" s="116">
        <v>143.31</v>
      </c>
      <c r="M385" s="116">
        <v>167.1</v>
      </c>
    </row>
    <row r="386" spans="1:13" ht="16.5" hidden="1" customHeight="1">
      <c r="A386" s="106" t="s">
        <v>1206</v>
      </c>
      <c r="B386" s="116" t="s">
        <v>2068</v>
      </c>
      <c r="C386" s="117" t="s">
        <v>355</v>
      </c>
      <c r="D386" s="116" t="s">
        <v>2070</v>
      </c>
      <c r="E386" s="116" t="s">
        <v>45</v>
      </c>
      <c r="F386" s="117" t="s">
        <v>344</v>
      </c>
      <c r="G386" s="116">
        <v>67.41</v>
      </c>
      <c r="H386" s="116">
        <v>8.69</v>
      </c>
      <c r="I386" s="123">
        <v>8.69</v>
      </c>
      <c r="J386" s="116">
        <v>10.119999999999999</v>
      </c>
      <c r="K386" s="116">
        <v>16.52</v>
      </c>
      <c r="L386" s="116">
        <v>585.79</v>
      </c>
      <c r="M386" s="116">
        <v>682.19</v>
      </c>
    </row>
    <row r="387" spans="1:13" ht="16.5" hidden="1" customHeight="1">
      <c r="A387" s="106" t="s">
        <v>1207</v>
      </c>
      <c r="B387" s="107" t="s">
        <v>2071</v>
      </c>
      <c r="C387" s="108" t="s">
        <v>86</v>
      </c>
      <c r="D387" s="107" t="s">
        <v>1373</v>
      </c>
      <c r="E387" s="107" t="s">
        <v>2072</v>
      </c>
      <c r="F387" s="108" t="s">
        <v>142</v>
      </c>
      <c r="G387" s="107">
        <v>107.2</v>
      </c>
      <c r="H387" s="107">
        <v>0.24</v>
      </c>
      <c r="I387" s="120">
        <v>0.24</v>
      </c>
      <c r="J387" s="107">
        <v>0.28000000000000003</v>
      </c>
      <c r="K387" s="107">
        <v>16.52</v>
      </c>
      <c r="L387" s="107">
        <v>25.73</v>
      </c>
      <c r="M387" s="107">
        <v>30.02</v>
      </c>
    </row>
    <row r="388" spans="1:13" ht="16.5" hidden="1" customHeight="1">
      <c r="A388" s="106" t="s">
        <v>1208</v>
      </c>
      <c r="B388" s="107" t="s">
        <v>2073</v>
      </c>
      <c r="C388" s="108" t="s">
        <v>86</v>
      </c>
      <c r="D388" s="107" t="s">
        <v>2074</v>
      </c>
      <c r="E388" s="107" t="s">
        <v>45</v>
      </c>
      <c r="F388" s="108" t="s">
        <v>103</v>
      </c>
      <c r="G388" s="107">
        <v>50.994900000000001</v>
      </c>
      <c r="H388" s="107">
        <v>9.74</v>
      </c>
      <c r="I388" s="120">
        <v>9.74</v>
      </c>
      <c r="J388" s="107">
        <v>11.35</v>
      </c>
      <c r="K388" s="107">
        <v>16.52</v>
      </c>
      <c r="L388" s="107">
        <v>496.69</v>
      </c>
      <c r="M388" s="107">
        <v>578.79</v>
      </c>
    </row>
    <row r="389" spans="1:13" ht="16.5" hidden="1" customHeight="1">
      <c r="A389" s="106" t="s">
        <v>1209</v>
      </c>
      <c r="B389" s="107" t="s">
        <v>1444</v>
      </c>
      <c r="C389" s="108" t="s">
        <v>86</v>
      </c>
      <c r="D389" s="107" t="s">
        <v>1445</v>
      </c>
      <c r="E389" s="107" t="s">
        <v>45</v>
      </c>
      <c r="F389" s="108" t="s">
        <v>103</v>
      </c>
      <c r="G389" s="107">
        <v>3.3410000000000002</v>
      </c>
      <c r="H389" s="107">
        <v>6.33</v>
      </c>
      <c r="I389" s="120">
        <v>6.33</v>
      </c>
      <c r="J389" s="107">
        <v>7.38</v>
      </c>
      <c r="K389" s="107">
        <v>16.52</v>
      </c>
      <c r="L389" s="107">
        <v>21.15</v>
      </c>
      <c r="M389" s="107">
        <v>24.66</v>
      </c>
    </row>
    <row r="390" spans="1:13" ht="16.5" hidden="1" customHeight="1">
      <c r="A390" s="106" t="s">
        <v>1210</v>
      </c>
      <c r="B390" s="107" t="s">
        <v>2075</v>
      </c>
      <c r="C390" s="108" t="s">
        <v>86</v>
      </c>
      <c r="D390" s="107" t="s">
        <v>2076</v>
      </c>
      <c r="E390" s="107" t="s">
        <v>2077</v>
      </c>
      <c r="F390" s="108" t="s">
        <v>344</v>
      </c>
      <c r="G390" s="107">
        <v>25</v>
      </c>
      <c r="H390" s="107">
        <v>0.94</v>
      </c>
      <c r="I390" s="120">
        <v>0.94</v>
      </c>
      <c r="J390" s="107">
        <v>1.1000000000000001</v>
      </c>
      <c r="K390" s="107">
        <v>16.52</v>
      </c>
      <c r="L390" s="107">
        <v>23.5</v>
      </c>
      <c r="M390" s="107">
        <v>27.5</v>
      </c>
    </row>
    <row r="391" spans="1:13" ht="16.5" hidden="1" customHeight="1">
      <c r="A391" s="106" t="s">
        <v>1211</v>
      </c>
      <c r="B391" s="107" t="s">
        <v>2078</v>
      </c>
      <c r="C391" s="108" t="s">
        <v>86</v>
      </c>
      <c r="D391" s="107" t="s">
        <v>2076</v>
      </c>
      <c r="E391" s="107" t="s">
        <v>1453</v>
      </c>
      <c r="F391" s="108" t="s">
        <v>344</v>
      </c>
      <c r="G391" s="107">
        <v>3.6</v>
      </c>
      <c r="H391" s="107">
        <v>1.03</v>
      </c>
      <c r="I391" s="120">
        <v>1.03</v>
      </c>
      <c r="J391" s="107">
        <v>1.2</v>
      </c>
      <c r="K391" s="107">
        <v>16.52</v>
      </c>
      <c r="L391" s="107">
        <v>3.71</v>
      </c>
      <c r="M391" s="107">
        <v>4.32</v>
      </c>
    </row>
    <row r="392" spans="1:13" ht="16.5" hidden="1" customHeight="1">
      <c r="A392" s="106" t="s">
        <v>1212</v>
      </c>
      <c r="B392" s="107" t="s">
        <v>2079</v>
      </c>
      <c r="C392" s="108" t="s">
        <v>86</v>
      </c>
      <c r="D392" s="107" t="s">
        <v>2080</v>
      </c>
      <c r="E392" s="107" t="s">
        <v>45</v>
      </c>
      <c r="F392" s="108" t="s">
        <v>748</v>
      </c>
      <c r="G392" s="107">
        <v>0.4</v>
      </c>
      <c r="H392" s="107">
        <v>8.1999999999999993</v>
      </c>
      <c r="I392" s="120">
        <v>8.1999999999999993</v>
      </c>
      <c r="J392" s="107">
        <v>9.5500000000000007</v>
      </c>
      <c r="K392" s="107">
        <v>16.52</v>
      </c>
      <c r="L392" s="107">
        <v>3.28</v>
      </c>
      <c r="M392" s="107">
        <v>3.82</v>
      </c>
    </row>
    <row r="393" spans="1:13" ht="16.5" hidden="1" customHeight="1">
      <c r="A393" s="111" t="s">
        <v>1213</v>
      </c>
      <c r="B393" s="118" t="s">
        <v>2081</v>
      </c>
      <c r="C393" s="119" t="s">
        <v>86</v>
      </c>
      <c r="D393" s="118" t="s">
        <v>1970</v>
      </c>
      <c r="E393" s="118" t="s">
        <v>45</v>
      </c>
      <c r="F393" s="119" t="s">
        <v>103</v>
      </c>
      <c r="G393" s="118">
        <v>4.04</v>
      </c>
      <c r="H393" s="118">
        <v>7.34</v>
      </c>
      <c r="I393" s="124">
        <v>7.34</v>
      </c>
      <c r="J393" s="118">
        <v>8.5500000000000007</v>
      </c>
      <c r="K393" s="118">
        <v>16.52</v>
      </c>
      <c r="L393" s="118">
        <v>29.65</v>
      </c>
      <c r="M393" s="118">
        <v>34.54</v>
      </c>
    </row>
    <row r="394" spans="1:13" ht="16.5" hidden="1" customHeight="1">
      <c r="A394" s="111" t="s">
        <v>1214</v>
      </c>
      <c r="B394" s="118" t="s">
        <v>2081</v>
      </c>
      <c r="C394" s="119" t="s">
        <v>86</v>
      </c>
      <c r="D394" s="118" t="s">
        <v>1970</v>
      </c>
      <c r="E394" s="118" t="s">
        <v>45</v>
      </c>
      <c r="F394" s="119" t="s">
        <v>103</v>
      </c>
      <c r="G394" s="118">
        <v>3.7690000000000001</v>
      </c>
      <c r="H394" s="118">
        <v>7.34</v>
      </c>
      <c r="I394" s="124">
        <v>7.34</v>
      </c>
      <c r="J394" s="118">
        <v>8.5530000000000008</v>
      </c>
      <c r="K394" s="118">
        <v>16.52</v>
      </c>
      <c r="L394" s="118">
        <v>27.66</v>
      </c>
      <c r="M394" s="118">
        <v>32.24</v>
      </c>
    </row>
    <row r="395" spans="1:13" ht="16.5" hidden="1" customHeight="1">
      <c r="A395" s="106" t="s">
        <v>1215</v>
      </c>
      <c r="B395" s="107" t="s">
        <v>2082</v>
      </c>
      <c r="C395" s="108" t="s">
        <v>86</v>
      </c>
      <c r="D395" s="107" t="s">
        <v>1988</v>
      </c>
      <c r="E395" s="107" t="s">
        <v>98</v>
      </c>
      <c r="F395" s="108" t="s">
        <v>103</v>
      </c>
      <c r="G395" s="107">
        <v>1.5294000000000001</v>
      </c>
      <c r="H395" s="107">
        <v>5.31</v>
      </c>
      <c r="I395" s="120">
        <v>5.31</v>
      </c>
      <c r="J395" s="107">
        <v>6.19</v>
      </c>
      <c r="K395" s="107">
        <v>16.52</v>
      </c>
      <c r="L395" s="107">
        <v>8.1199999999999992</v>
      </c>
      <c r="M395" s="107">
        <v>9.4700000000000006</v>
      </c>
    </row>
    <row r="396" spans="1:13" ht="16.5" hidden="1" customHeight="1">
      <c r="A396" s="111" t="s">
        <v>1216</v>
      </c>
      <c r="B396" s="118" t="s">
        <v>2083</v>
      </c>
      <c r="C396" s="119" t="s">
        <v>86</v>
      </c>
      <c r="D396" s="118" t="s">
        <v>2084</v>
      </c>
      <c r="E396" s="118" t="s">
        <v>45</v>
      </c>
      <c r="F396" s="119" t="s">
        <v>103</v>
      </c>
      <c r="G396" s="118">
        <v>6.7952000000000004</v>
      </c>
      <c r="H396" s="118">
        <v>4.53</v>
      </c>
      <c r="I396" s="124">
        <v>4.53</v>
      </c>
      <c r="J396" s="118">
        <v>5.28</v>
      </c>
      <c r="K396" s="118">
        <v>16.52</v>
      </c>
      <c r="L396" s="118">
        <v>30.78</v>
      </c>
      <c r="M396" s="118">
        <v>35.880000000000003</v>
      </c>
    </row>
    <row r="397" spans="1:13" ht="16.5" hidden="1" customHeight="1">
      <c r="A397" s="111" t="s">
        <v>1217</v>
      </c>
      <c r="B397" s="118" t="s">
        <v>2083</v>
      </c>
      <c r="C397" s="119" t="s">
        <v>86</v>
      </c>
      <c r="D397" s="118" t="s">
        <v>2084</v>
      </c>
      <c r="E397" s="118" t="s">
        <v>45</v>
      </c>
      <c r="F397" s="119" t="s">
        <v>103</v>
      </c>
      <c r="G397" s="118">
        <v>2.1633</v>
      </c>
      <c r="H397" s="118">
        <v>4.53</v>
      </c>
      <c r="I397" s="124">
        <v>4.53</v>
      </c>
      <c r="J397" s="118">
        <v>5.2779999999999996</v>
      </c>
      <c r="K397" s="118">
        <v>16.52</v>
      </c>
      <c r="L397" s="118">
        <v>9.8000000000000007</v>
      </c>
      <c r="M397" s="118">
        <v>11.42</v>
      </c>
    </row>
    <row r="398" spans="1:13" ht="16.5" hidden="1" customHeight="1">
      <c r="A398" s="106" t="s">
        <v>1218</v>
      </c>
      <c r="B398" s="107" t="s">
        <v>2085</v>
      </c>
      <c r="C398" s="108" t="s">
        <v>86</v>
      </c>
      <c r="D398" s="107" t="s">
        <v>2086</v>
      </c>
      <c r="E398" s="107" t="s">
        <v>45</v>
      </c>
      <c r="F398" s="108" t="s">
        <v>103</v>
      </c>
      <c r="G398" s="107">
        <v>7.0000000000000007E-2</v>
      </c>
      <c r="H398" s="107">
        <v>6.54</v>
      </c>
      <c r="I398" s="120">
        <v>6.54</v>
      </c>
      <c r="J398" s="107">
        <v>7.62</v>
      </c>
      <c r="K398" s="107">
        <v>16.52</v>
      </c>
      <c r="L398" s="107">
        <v>0.46</v>
      </c>
      <c r="M398" s="107">
        <v>0.53</v>
      </c>
    </row>
    <row r="399" spans="1:13" ht="16.5" hidden="1" customHeight="1">
      <c r="A399" s="111" t="s">
        <v>1219</v>
      </c>
      <c r="B399" s="118" t="s">
        <v>305</v>
      </c>
      <c r="C399" s="119" t="s">
        <v>86</v>
      </c>
      <c r="D399" s="118" t="s">
        <v>306</v>
      </c>
      <c r="E399" s="118" t="s">
        <v>45</v>
      </c>
      <c r="F399" s="119" t="s">
        <v>43</v>
      </c>
      <c r="G399" s="118">
        <v>277.2176</v>
      </c>
      <c r="H399" s="118">
        <v>5.16</v>
      </c>
      <c r="I399" s="124">
        <v>5.16</v>
      </c>
      <c r="J399" s="118">
        <v>6.01</v>
      </c>
      <c r="K399" s="118">
        <v>16.52</v>
      </c>
      <c r="L399" s="118">
        <v>1430.44</v>
      </c>
      <c r="M399" s="118">
        <v>1666.08</v>
      </c>
    </row>
    <row r="400" spans="1:13" ht="16.5" hidden="1" customHeight="1">
      <c r="A400" s="111" t="s">
        <v>1220</v>
      </c>
      <c r="B400" s="118" t="s">
        <v>305</v>
      </c>
      <c r="C400" s="119" t="s">
        <v>86</v>
      </c>
      <c r="D400" s="118" t="s">
        <v>306</v>
      </c>
      <c r="E400" s="118" t="s">
        <v>45</v>
      </c>
      <c r="F400" s="119" t="s">
        <v>43</v>
      </c>
      <c r="G400" s="118">
        <v>49.899299999999997</v>
      </c>
      <c r="H400" s="118">
        <v>5.16</v>
      </c>
      <c r="I400" s="124">
        <v>5.16</v>
      </c>
      <c r="J400" s="118">
        <v>6.0119999999999996</v>
      </c>
      <c r="K400" s="118">
        <v>16.52</v>
      </c>
      <c r="L400" s="118">
        <v>257.48</v>
      </c>
      <c r="M400" s="118">
        <v>299.99</v>
      </c>
    </row>
    <row r="401" spans="1:13" ht="16.5" hidden="1" customHeight="1">
      <c r="A401" s="111" t="s">
        <v>1221</v>
      </c>
      <c r="B401" s="118" t="s">
        <v>308</v>
      </c>
      <c r="C401" s="119" t="s">
        <v>86</v>
      </c>
      <c r="D401" s="118" t="s">
        <v>309</v>
      </c>
      <c r="E401" s="118" t="s">
        <v>45</v>
      </c>
      <c r="F401" s="119" t="s">
        <v>103</v>
      </c>
      <c r="G401" s="118">
        <v>92.817499999999995</v>
      </c>
      <c r="H401" s="118">
        <v>13.3</v>
      </c>
      <c r="I401" s="124">
        <v>13.3</v>
      </c>
      <c r="J401" s="118">
        <v>15.5</v>
      </c>
      <c r="K401" s="118">
        <v>16.52</v>
      </c>
      <c r="L401" s="118">
        <v>1234.47</v>
      </c>
      <c r="M401" s="118">
        <v>1438.67</v>
      </c>
    </row>
    <row r="402" spans="1:13" ht="16.5" hidden="1" customHeight="1">
      <c r="A402" s="111" t="s">
        <v>1222</v>
      </c>
      <c r="B402" s="118" t="s">
        <v>308</v>
      </c>
      <c r="C402" s="119" t="s">
        <v>86</v>
      </c>
      <c r="D402" s="118" t="s">
        <v>309</v>
      </c>
      <c r="E402" s="118" t="s">
        <v>45</v>
      </c>
      <c r="F402" s="119" t="s">
        <v>103</v>
      </c>
      <c r="G402" s="118">
        <v>16.730399999999999</v>
      </c>
      <c r="H402" s="118">
        <v>13.3</v>
      </c>
      <c r="I402" s="124">
        <v>13.3</v>
      </c>
      <c r="J402" s="118">
        <v>15.497</v>
      </c>
      <c r="K402" s="118">
        <v>16.52</v>
      </c>
      <c r="L402" s="118">
        <v>222.51</v>
      </c>
      <c r="M402" s="118">
        <v>259.27</v>
      </c>
    </row>
    <row r="403" spans="1:13" ht="16.5" hidden="1" customHeight="1">
      <c r="A403" s="106" t="s">
        <v>1224</v>
      </c>
      <c r="B403" s="107" t="s">
        <v>2087</v>
      </c>
      <c r="C403" s="108" t="s">
        <v>86</v>
      </c>
      <c r="D403" s="107" t="s">
        <v>2088</v>
      </c>
      <c r="E403" s="107" t="s">
        <v>45</v>
      </c>
      <c r="F403" s="108" t="s">
        <v>103</v>
      </c>
      <c r="G403" s="107">
        <v>0.2</v>
      </c>
      <c r="H403" s="107">
        <v>6.15</v>
      </c>
      <c r="I403" s="120">
        <v>6.15</v>
      </c>
      <c r="J403" s="107">
        <v>7.17</v>
      </c>
      <c r="K403" s="107">
        <v>16.52</v>
      </c>
      <c r="L403" s="107">
        <v>1.23</v>
      </c>
      <c r="M403" s="107">
        <v>1.43</v>
      </c>
    </row>
    <row r="404" spans="1:13" ht="16.5" hidden="1" customHeight="1">
      <c r="A404" s="106" t="s">
        <v>1225</v>
      </c>
      <c r="B404" s="107" t="s">
        <v>2089</v>
      </c>
      <c r="C404" s="108" t="s">
        <v>86</v>
      </c>
      <c r="D404" s="107" t="s">
        <v>2090</v>
      </c>
      <c r="E404" s="107" t="s">
        <v>45</v>
      </c>
      <c r="F404" s="108" t="s">
        <v>103</v>
      </c>
      <c r="G404" s="107">
        <v>33.6402</v>
      </c>
      <c r="H404" s="107">
        <v>14.02</v>
      </c>
      <c r="I404" s="120">
        <v>14.02</v>
      </c>
      <c r="J404" s="107">
        <v>16.34</v>
      </c>
      <c r="K404" s="107">
        <v>16.52</v>
      </c>
      <c r="L404" s="107">
        <v>471.64</v>
      </c>
      <c r="M404" s="107">
        <v>549.67999999999995</v>
      </c>
    </row>
    <row r="405" spans="1:13" ht="16.5" hidden="1" customHeight="1">
      <c r="A405" s="106" t="s">
        <v>1226</v>
      </c>
      <c r="B405" s="107" t="s">
        <v>1026</v>
      </c>
      <c r="C405" s="108" t="s">
        <v>86</v>
      </c>
      <c r="D405" s="107" t="s">
        <v>1027</v>
      </c>
      <c r="E405" s="107" t="s">
        <v>45</v>
      </c>
      <c r="F405" s="108" t="s">
        <v>103</v>
      </c>
      <c r="G405" s="107">
        <v>21.814399999999999</v>
      </c>
      <c r="H405" s="107">
        <v>1.88</v>
      </c>
      <c r="I405" s="120">
        <v>1.88</v>
      </c>
      <c r="J405" s="107">
        <v>2.19</v>
      </c>
      <c r="K405" s="107">
        <v>16.52</v>
      </c>
      <c r="L405" s="107">
        <v>41.01</v>
      </c>
      <c r="M405" s="107">
        <v>47.77</v>
      </c>
    </row>
    <row r="406" spans="1:13" ht="16.5" hidden="1" customHeight="1">
      <c r="A406" s="106" t="s">
        <v>1227</v>
      </c>
      <c r="B406" s="107" t="s">
        <v>2091</v>
      </c>
      <c r="C406" s="108" t="s">
        <v>86</v>
      </c>
      <c r="D406" s="107" t="s">
        <v>2092</v>
      </c>
      <c r="E406" s="107" t="s">
        <v>2093</v>
      </c>
      <c r="F406" s="108" t="s">
        <v>142</v>
      </c>
      <c r="G406" s="107">
        <v>1.2121999999999999</v>
      </c>
      <c r="H406" s="107">
        <v>66.08</v>
      </c>
      <c r="I406" s="120">
        <v>66.08</v>
      </c>
      <c r="J406" s="107">
        <v>77</v>
      </c>
      <c r="K406" s="107">
        <v>16.52</v>
      </c>
      <c r="L406" s="107">
        <v>80.099999999999994</v>
      </c>
      <c r="M406" s="107">
        <v>93.34</v>
      </c>
    </row>
    <row r="407" spans="1:13" ht="16.5" hidden="1" customHeight="1">
      <c r="A407" s="106" t="s">
        <v>1228</v>
      </c>
      <c r="B407" s="107" t="s">
        <v>2094</v>
      </c>
      <c r="C407" s="108" t="s">
        <v>86</v>
      </c>
      <c r="D407" s="107" t="s">
        <v>2095</v>
      </c>
      <c r="E407" s="107" t="s">
        <v>2096</v>
      </c>
      <c r="F407" s="108" t="s">
        <v>142</v>
      </c>
      <c r="G407" s="107">
        <v>1</v>
      </c>
      <c r="H407" s="107">
        <v>3.01</v>
      </c>
      <c r="I407" s="120">
        <v>3.01</v>
      </c>
      <c r="J407" s="107">
        <v>3.51</v>
      </c>
      <c r="K407" s="107">
        <v>16.52</v>
      </c>
      <c r="L407" s="107">
        <v>3.01</v>
      </c>
      <c r="M407" s="107">
        <v>3.51</v>
      </c>
    </row>
    <row r="408" spans="1:13" ht="16.5" hidden="1" customHeight="1">
      <c r="A408" s="106" t="s">
        <v>1229</v>
      </c>
      <c r="B408" s="107" t="s">
        <v>2097</v>
      </c>
      <c r="C408" s="108" t="s">
        <v>86</v>
      </c>
      <c r="D408" s="107" t="s">
        <v>2098</v>
      </c>
      <c r="E408" s="107" t="s">
        <v>2099</v>
      </c>
      <c r="F408" s="108" t="s">
        <v>142</v>
      </c>
      <c r="G408" s="107">
        <v>4.04</v>
      </c>
      <c r="H408" s="107">
        <v>4.46</v>
      </c>
      <c r="I408" s="120">
        <v>4.46</v>
      </c>
      <c r="J408" s="107">
        <v>5.2</v>
      </c>
      <c r="K408" s="107">
        <v>16.52</v>
      </c>
      <c r="L408" s="107">
        <v>18.02</v>
      </c>
      <c r="M408" s="107">
        <v>21.01</v>
      </c>
    </row>
    <row r="409" spans="1:13" ht="16.5" hidden="1" customHeight="1">
      <c r="A409" s="106" t="s">
        <v>1230</v>
      </c>
      <c r="B409" s="107" t="s">
        <v>2100</v>
      </c>
      <c r="C409" s="108" t="s">
        <v>86</v>
      </c>
      <c r="D409" s="107" t="s">
        <v>2098</v>
      </c>
      <c r="E409" s="107" t="s">
        <v>1472</v>
      </c>
      <c r="F409" s="108" t="s">
        <v>142</v>
      </c>
      <c r="G409" s="107">
        <v>3.03</v>
      </c>
      <c r="H409" s="107">
        <v>5.66</v>
      </c>
      <c r="I409" s="120">
        <v>5.66</v>
      </c>
      <c r="J409" s="107">
        <v>6.6</v>
      </c>
      <c r="K409" s="107">
        <v>16.52</v>
      </c>
      <c r="L409" s="107">
        <v>17.149999999999999</v>
      </c>
      <c r="M409" s="107">
        <v>20</v>
      </c>
    </row>
    <row r="410" spans="1:13" ht="16.5" hidden="1" customHeight="1">
      <c r="A410" s="106" t="s">
        <v>1231</v>
      </c>
      <c r="B410" s="107" t="s">
        <v>2101</v>
      </c>
      <c r="C410" s="108" t="s">
        <v>86</v>
      </c>
      <c r="D410" s="107" t="s">
        <v>2102</v>
      </c>
      <c r="E410" s="107" t="s">
        <v>2103</v>
      </c>
      <c r="F410" s="108" t="s">
        <v>142</v>
      </c>
      <c r="G410" s="107">
        <v>3.456</v>
      </c>
      <c r="H410" s="107">
        <v>2.2400000000000002</v>
      </c>
      <c r="I410" s="120">
        <v>2.2400000000000002</v>
      </c>
      <c r="J410" s="107">
        <v>2.61</v>
      </c>
      <c r="K410" s="107">
        <v>16.52</v>
      </c>
      <c r="L410" s="107">
        <v>7.74</v>
      </c>
      <c r="M410" s="107">
        <v>9.02</v>
      </c>
    </row>
    <row r="411" spans="1:13" ht="16.5" hidden="1" customHeight="1">
      <c r="A411" s="106" t="s">
        <v>1232</v>
      </c>
      <c r="B411" s="107" t="s">
        <v>2104</v>
      </c>
      <c r="C411" s="108" t="s">
        <v>86</v>
      </c>
      <c r="D411" s="107" t="s">
        <v>2102</v>
      </c>
      <c r="E411" s="107" t="s">
        <v>2105</v>
      </c>
      <c r="F411" s="108" t="s">
        <v>142</v>
      </c>
      <c r="G411" s="107">
        <v>11.94</v>
      </c>
      <c r="H411" s="107">
        <v>25.77</v>
      </c>
      <c r="I411" s="120">
        <v>25.77</v>
      </c>
      <c r="J411" s="107">
        <v>30.03</v>
      </c>
      <c r="K411" s="107">
        <v>16.52</v>
      </c>
      <c r="L411" s="107">
        <v>307.69</v>
      </c>
      <c r="M411" s="107">
        <v>358.56</v>
      </c>
    </row>
    <row r="412" spans="1:13" ht="16.5" hidden="1" customHeight="1">
      <c r="A412" s="106" t="s">
        <v>2106</v>
      </c>
      <c r="B412" s="107" t="s">
        <v>2107</v>
      </c>
      <c r="C412" s="108" t="s">
        <v>86</v>
      </c>
      <c r="D412" s="107" t="s">
        <v>2102</v>
      </c>
      <c r="E412" s="107" t="s">
        <v>2108</v>
      </c>
      <c r="F412" s="108" t="s">
        <v>142</v>
      </c>
      <c r="G412" s="107">
        <v>1.0720000000000001</v>
      </c>
      <c r="H412" s="107">
        <v>38.35</v>
      </c>
      <c r="I412" s="120">
        <v>38.35</v>
      </c>
      <c r="J412" s="107">
        <v>44.69</v>
      </c>
      <c r="K412" s="107">
        <v>16.52</v>
      </c>
      <c r="L412" s="107">
        <v>41.11</v>
      </c>
      <c r="M412" s="107">
        <v>47.91</v>
      </c>
    </row>
    <row r="413" spans="1:13" ht="16.5" hidden="1" customHeight="1">
      <c r="A413" s="106" t="s">
        <v>2109</v>
      </c>
      <c r="B413" s="107" t="s">
        <v>2110</v>
      </c>
      <c r="C413" s="108" t="s">
        <v>86</v>
      </c>
      <c r="D413" s="107" t="s">
        <v>2102</v>
      </c>
      <c r="E413" s="107" t="s">
        <v>2111</v>
      </c>
      <c r="F413" s="108" t="s">
        <v>142</v>
      </c>
      <c r="G413" s="107">
        <v>0.59799999999999998</v>
      </c>
      <c r="H413" s="107">
        <v>111.9</v>
      </c>
      <c r="I413" s="120">
        <v>111.9</v>
      </c>
      <c r="J413" s="107">
        <v>130.38999999999999</v>
      </c>
      <c r="K413" s="107">
        <v>16.52</v>
      </c>
      <c r="L413" s="107">
        <v>66.92</v>
      </c>
      <c r="M413" s="107">
        <v>77.97</v>
      </c>
    </row>
    <row r="414" spans="1:13" ht="16.5" hidden="1" customHeight="1">
      <c r="A414" s="106" t="s">
        <v>2112</v>
      </c>
      <c r="B414" s="107" t="s">
        <v>2113</v>
      </c>
      <c r="C414" s="108" t="s">
        <v>86</v>
      </c>
      <c r="D414" s="107" t="s">
        <v>2114</v>
      </c>
      <c r="E414" s="107" t="s">
        <v>2099</v>
      </c>
      <c r="F414" s="108" t="s">
        <v>142</v>
      </c>
      <c r="G414" s="107">
        <v>5</v>
      </c>
      <c r="H414" s="107">
        <v>2.8</v>
      </c>
      <c r="I414" s="120">
        <v>2.8</v>
      </c>
      <c r="J414" s="107">
        <v>3.26</v>
      </c>
      <c r="K414" s="107">
        <v>16.52</v>
      </c>
      <c r="L414" s="107">
        <v>14</v>
      </c>
      <c r="M414" s="107">
        <v>16.3</v>
      </c>
    </row>
    <row r="415" spans="1:13" ht="16.5" hidden="1" customHeight="1">
      <c r="A415" s="106" t="s">
        <v>2115</v>
      </c>
      <c r="B415" s="107" t="s">
        <v>2116</v>
      </c>
      <c r="C415" s="108" t="s">
        <v>86</v>
      </c>
      <c r="D415" s="107" t="s">
        <v>2117</v>
      </c>
      <c r="E415" s="107" t="s">
        <v>2099</v>
      </c>
      <c r="F415" s="108" t="s">
        <v>142</v>
      </c>
      <c r="G415" s="107">
        <v>5</v>
      </c>
      <c r="H415" s="107">
        <v>4.17</v>
      </c>
      <c r="I415" s="120">
        <v>4.17</v>
      </c>
      <c r="J415" s="107">
        <v>4.8600000000000003</v>
      </c>
      <c r="K415" s="107">
        <v>16.52</v>
      </c>
      <c r="L415" s="107">
        <v>20.85</v>
      </c>
      <c r="M415" s="107">
        <v>24.3</v>
      </c>
    </row>
    <row r="416" spans="1:13" ht="16.5" hidden="1" customHeight="1">
      <c r="A416" s="106" t="s">
        <v>1233</v>
      </c>
      <c r="B416" s="107" t="s">
        <v>2118</v>
      </c>
      <c r="C416" s="108" t="s">
        <v>86</v>
      </c>
      <c r="D416" s="107" t="s">
        <v>2119</v>
      </c>
      <c r="E416" s="107" t="s">
        <v>1077</v>
      </c>
      <c r="F416" s="108" t="s">
        <v>142</v>
      </c>
      <c r="G416" s="107">
        <v>9.27</v>
      </c>
      <c r="H416" s="107">
        <v>2.76</v>
      </c>
      <c r="I416" s="120">
        <v>2.76</v>
      </c>
      <c r="J416" s="107">
        <v>3.22</v>
      </c>
      <c r="K416" s="107">
        <v>16.52</v>
      </c>
      <c r="L416" s="107">
        <v>25.59</v>
      </c>
      <c r="M416" s="107">
        <v>29.85</v>
      </c>
    </row>
    <row r="417" spans="1:13" ht="16.5" hidden="1" customHeight="1">
      <c r="A417" s="106" t="s">
        <v>1234</v>
      </c>
      <c r="B417" s="107" t="s">
        <v>2120</v>
      </c>
      <c r="C417" s="108" t="s">
        <v>86</v>
      </c>
      <c r="D417" s="107" t="s">
        <v>2119</v>
      </c>
      <c r="E417" s="107" t="s">
        <v>2121</v>
      </c>
      <c r="F417" s="108" t="s">
        <v>142</v>
      </c>
      <c r="G417" s="107">
        <v>22.4</v>
      </c>
      <c r="H417" s="107">
        <v>3</v>
      </c>
      <c r="I417" s="120">
        <v>3</v>
      </c>
      <c r="J417" s="107">
        <v>3.5</v>
      </c>
      <c r="K417" s="107">
        <v>16.52</v>
      </c>
      <c r="L417" s="107">
        <v>67.2</v>
      </c>
      <c r="M417" s="107">
        <v>78.400000000000006</v>
      </c>
    </row>
    <row r="418" spans="1:13" ht="16.5" hidden="1" customHeight="1">
      <c r="A418" s="106" t="s">
        <v>1235</v>
      </c>
      <c r="B418" s="116" t="s">
        <v>2122</v>
      </c>
      <c r="C418" s="117" t="s">
        <v>355</v>
      </c>
      <c r="D418" s="116" t="s">
        <v>2123</v>
      </c>
      <c r="E418" s="116" t="s">
        <v>45</v>
      </c>
      <c r="F418" s="117" t="s">
        <v>142</v>
      </c>
      <c r="G418" s="116">
        <v>3</v>
      </c>
      <c r="H418" s="116">
        <v>24.34</v>
      </c>
      <c r="I418" s="123">
        <v>24.34</v>
      </c>
      <c r="J418" s="116">
        <v>28.36</v>
      </c>
      <c r="K418" s="116">
        <v>16.52</v>
      </c>
      <c r="L418" s="116">
        <v>73.02</v>
      </c>
      <c r="M418" s="116">
        <v>85.08</v>
      </c>
    </row>
    <row r="419" spans="1:13" ht="16.5" hidden="1" customHeight="1">
      <c r="A419" s="106" t="s">
        <v>1236</v>
      </c>
      <c r="B419" s="116" t="s">
        <v>2122</v>
      </c>
      <c r="C419" s="117" t="s">
        <v>355</v>
      </c>
      <c r="D419" s="116" t="s">
        <v>2124</v>
      </c>
      <c r="E419" s="116" t="s">
        <v>45</v>
      </c>
      <c r="F419" s="117" t="s">
        <v>142</v>
      </c>
      <c r="G419" s="116">
        <v>1</v>
      </c>
      <c r="H419" s="116">
        <v>38.619999999999997</v>
      </c>
      <c r="I419" s="123">
        <v>38.619999999999997</v>
      </c>
      <c r="J419" s="116">
        <v>45</v>
      </c>
      <c r="K419" s="116">
        <v>16.52</v>
      </c>
      <c r="L419" s="116">
        <v>38.619999999999997</v>
      </c>
      <c r="M419" s="116">
        <v>45</v>
      </c>
    </row>
    <row r="420" spans="1:13" ht="16.5" hidden="1" customHeight="1">
      <c r="A420" s="106" t="s">
        <v>1237</v>
      </c>
      <c r="B420" s="116" t="s">
        <v>2122</v>
      </c>
      <c r="C420" s="117" t="s">
        <v>355</v>
      </c>
      <c r="D420" s="116" t="s">
        <v>2125</v>
      </c>
      <c r="E420" s="116" t="s">
        <v>45</v>
      </c>
      <c r="F420" s="117" t="s">
        <v>142</v>
      </c>
      <c r="G420" s="116">
        <v>3</v>
      </c>
      <c r="H420" s="116">
        <v>386.2</v>
      </c>
      <c r="I420" s="123">
        <v>386.2</v>
      </c>
      <c r="J420" s="116">
        <v>450</v>
      </c>
      <c r="K420" s="116">
        <v>16.52</v>
      </c>
      <c r="L420" s="116">
        <v>1158.5999999999999</v>
      </c>
      <c r="M420" s="116">
        <v>1350</v>
      </c>
    </row>
    <row r="421" spans="1:13" ht="16.5" hidden="1" customHeight="1">
      <c r="A421" s="106" t="s">
        <v>1238</v>
      </c>
      <c r="B421" s="116" t="s">
        <v>2122</v>
      </c>
      <c r="C421" s="117" t="s">
        <v>355</v>
      </c>
      <c r="D421" s="116" t="s">
        <v>2126</v>
      </c>
      <c r="E421" s="116" t="s">
        <v>45</v>
      </c>
      <c r="F421" s="117" t="s">
        <v>142</v>
      </c>
      <c r="G421" s="116">
        <v>1</v>
      </c>
      <c r="H421" s="116">
        <v>71.66</v>
      </c>
      <c r="I421" s="123">
        <v>71.66</v>
      </c>
      <c r="J421" s="116">
        <v>83.5</v>
      </c>
      <c r="K421" s="116">
        <v>16.52</v>
      </c>
      <c r="L421" s="116">
        <v>71.66</v>
      </c>
      <c r="M421" s="116">
        <v>83.5</v>
      </c>
    </row>
    <row r="422" spans="1:13" ht="16.5" hidden="1" customHeight="1">
      <c r="A422" s="106" t="s">
        <v>1239</v>
      </c>
      <c r="B422" s="107" t="s">
        <v>2127</v>
      </c>
      <c r="C422" s="108" t="s">
        <v>86</v>
      </c>
      <c r="D422" s="107" t="s">
        <v>2128</v>
      </c>
      <c r="E422" s="107" t="s">
        <v>45</v>
      </c>
      <c r="F422" s="108" t="s">
        <v>103</v>
      </c>
      <c r="G422" s="107">
        <v>0.13200000000000001</v>
      </c>
      <c r="H422" s="107">
        <v>25.85</v>
      </c>
      <c r="I422" s="120">
        <v>25.85</v>
      </c>
      <c r="J422" s="107">
        <v>30.12</v>
      </c>
      <c r="K422" s="107">
        <v>16.52</v>
      </c>
      <c r="L422" s="107">
        <v>3.41</v>
      </c>
      <c r="M422" s="107">
        <v>3.98</v>
      </c>
    </row>
    <row r="423" spans="1:13" ht="16.5" hidden="1" customHeight="1">
      <c r="A423" s="106" t="s">
        <v>1240</v>
      </c>
      <c r="B423" s="107" t="s">
        <v>2129</v>
      </c>
      <c r="C423" s="108" t="s">
        <v>86</v>
      </c>
      <c r="D423" s="107" t="s">
        <v>2130</v>
      </c>
      <c r="E423" s="107" t="s">
        <v>2099</v>
      </c>
      <c r="F423" s="108" t="s">
        <v>142</v>
      </c>
      <c r="G423" s="107">
        <v>6</v>
      </c>
      <c r="H423" s="107">
        <v>0.41</v>
      </c>
      <c r="I423" s="120">
        <v>0.41</v>
      </c>
      <c r="J423" s="107">
        <v>0.48</v>
      </c>
      <c r="K423" s="107">
        <v>16.52</v>
      </c>
      <c r="L423" s="107">
        <v>2.46</v>
      </c>
      <c r="M423" s="107">
        <v>2.88</v>
      </c>
    </row>
    <row r="424" spans="1:13" ht="16.5" hidden="1" customHeight="1">
      <c r="A424" s="106" t="s">
        <v>1241</v>
      </c>
      <c r="B424" s="107" t="s">
        <v>2131</v>
      </c>
      <c r="C424" s="108" t="s">
        <v>86</v>
      </c>
      <c r="D424" s="107" t="s">
        <v>2132</v>
      </c>
      <c r="E424" s="107" t="s">
        <v>1472</v>
      </c>
      <c r="F424" s="108" t="s">
        <v>142</v>
      </c>
      <c r="G424" s="107">
        <v>115.2</v>
      </c>
      <c r="H424" s="107">
        <v>1.06</v>
      </c>
      <c r="I424" s="120">
        <v>1.06</v>
      </c>
      <c r="J424" s="107">
        <v>1.24</v>
      </c>
      <c r="K424" s="107">
        <v>16.52</v>
      </c>
      <c r="L424" s="107">
        <v>122.11</v>
      </c>
      <c r="M424" s="107">
        <v>142.85</v>
      </c>
    </row>
    <row r="425" spans="1:13" ht="16.5" hidden="1" customHeight="1">
      <c r="A425" s="106" t="s">
        <v>1245</v>
      </c>
      <c r="B425" s="107" t="s">
        <v>2133</v>
      </c>
      <c r="C425" s="108" t="s">
        <v>86</v>
      </c>
      <c r="D425" s="107" t="s">
        <v>2132</v>
      </c>
      <c r="E425" s="107" t="s">
        <v>2134</v>
      </c>
      <c r="F425" s="108" t="s">
        <v>142</v>
      </c>
      <c r="G425" s="107">
        <v>21.48</v>
      </c>
      <c r="H425" s="107">
        <v>5.46</v>
      </c>
      <c r="I425" s="120">
        <v>5.46</v>
      </c>
      <c r="J425" s="107">
        <v>6.36</v>
      </c>
      <c r="K425" s="107">
        <v>16.52</v>
      </c>
      <c r="L425" s="107">
        <v>117.28</v>
      </c>
      <c r="M425" s="107">
        <v>136.61000000000001</v>
      </c>
    </row>
    <row r="426" spans="1:13" ht="16.5" hidden="1" customHeight="1">
      <c r="A426" s="106" t="s">
        <v>1246</v>
      </c>
      <c r="B426" s="107" t="s">
        <v>2135</v>
      </c>
      <c r="C426" s="108" t="s">
        <v>86</v>
      </c>
      <c r="D426" s="107" t="s">
        <v>2132</v>
      </c>
      <c r="E426" s="107" t="s">
        <v>1077</v>
      </c>
      <c r="F426" s="108" t="s">
        <v>142</v>
      </c>
      <c r="G426" s="107">
        <v>65.099999999999994</v>
      </c>
      <c r="H426" s="107">
        <v>12.17</v>
      </c>
      <c r="I426" s="120">
        <v>12.17</v>
      </c>
      <c r="J426" s="107">
        <v>14.18</v>
      </c>
      <c r="K426" s="107">
        <v>16.52</v>
      </c>
      <c r="L426" s="107">
        <v>792.27</v>
      </c>
      <c r="M426" s="107">
        <v>923.12</v>
      </c>
    </row>
    <row r="427" spans="1:13" ht="16.5" hidden="1" customHeight="1">
      <c r="A427" s="106" t="s">
        <v>1247</v>
      </c>
      <c r="B427" s="107" t="s">
        <v>2136</v>
      </c>
      <c r="C427" s="108" t="s">
        <v>86</v>
      </c>
      <c r="D427" s="107" t="s">
        <v>2132</v>
      </c>
      <c r="E427" s="107" t="s">
        <v>2137</v>
      </c>
      <c r="F427" s="108" t="s">
        <v>142</v>
      </c>
      <c r="G427" s="107">
        <v>14.46</v>
      </c>
      <c r="H427" s="107">
        <v>32.4</v>
      </c>
      <c r="I427" s="120">
        <v>32.4</v>
      </c>
      <c r="J427" s="107">
        <v>37.75</v>
      </c>
      <c r="K427" s="107">
        <v>16.52</v>
      </c>
      <c r="L427" s="107">
        <v>468.5</v>
      </c>
      <c r="M427" s="107">
        <v>545.87</v>
      </c>
    </row>
    <row r="428" spans="1:13" ht="16.5" hidden="1" customHeight="1">
      <c r="A428" s="106" t="s">
        <v>1248</v>
      </c>
      <c r="B428" s="107" t="s">
        <v>2138</v>
      </c>
      <c r="C428" s="108" t="s">
        <v>86</v>
      </c>
      <c r="D428" s="107" t="s">
        <v>2132</v>
      </c>
      <c r="E428" s="107" t="s">
        <v>2020</v>
      </c>
      <c r="F428" s="108" t="s">
        <v>142</v>
      </c>
      <c r="G428" s="107">
        <v>12.09</v>
      </c>
      <c r="H428" s="107">
        <v>57.35</v>
      </c>
      <c r="I428" s="120">
        <v>57.35</v>
      </c>
      <c r="J428" s="107">
        <v>66.83</v>
      </c>
      <c r="K428" s="107">
        <v>16.52</v>
      </c>
      <c r="L428" s="107">
        <v>693.36</v>
      </c>
      <c r="M428" s="107">
        <v>807.97</v>
      </c>
    </row>
    <row r="429" spans="1:13" ht="16.5" hidden="1" customHeight="1">
      <c r="A429" s="106" t="s">
        <v>1249</v>
      </c>
      <c r="B429" s="107" t="s">
        <v>2139</v>
      </c>
      <c r="C429" s="108" t="s">
        <v>86</v>
      </c>
      <c r="D429" s="107" t="s">
        <v>2140</v>
      </c>
      <c r="E429" s="107" t="s">
        <v>2022</v>
      </c>
      <c r="F429" s="108" t="s">
        <v>142</v>
      </c>
      <c r="G429" s="107">
        <v>8.0399999999999991</v>
      </c>
      <c r="H429" s="107">
        <v>66.45</v>
      </c>
      <c r="I429" s="120">
        <v>66.45</v>
      </c>
      <c r="J429" s="107">
        <v>77.430000000000007</v>
      </c>
      <c r="K429" s="107">
        <v>16.52</v>
      </c>
      <c r="L429" s="107">
        <v>534.26</v>
      </c>
      <c r="M429" s="107">
        <v>622.54</v>
      </c>
    </row>
    <row r="430" spans="1:13" ht="16.5" hidden="1" customHeight="1">
      <c r="A430" s="106" t="s">
        <v>1250</v>
      </c>
      <c r="B430" s="107" t="s">
        <v>2141</v>
      </c>
      <c r="C430" s="108" t="s">
        <v>86</v>
      </c>
      <c r="D430" s="107" t="s">
        <v>2142</v>
      </c>
      <c r="E430" s="107" t="s">
        <v>1077</v>
      </c>
      <c r="F430" s="108" t="s">
        <v>142</v>
      </c>
      <c r="G430" s="107">
        <v>27.06</v>
      </c>
      <c r="H430" s="107">
        <v>2.2000000000000002</v>
      </c>
      <c r="I430" s="120">
        <v>2.2000000000000002</v>
      </c>
      <c r="J430" s="107">
        <v>2.56</v>
      </c>
      <c r="K430" s="107">
        <v>16.52</v>
      </c>
      <c r="L430" s="107">
        <v>59.53</v>
      </c>
      <c r="M430" s="107">
        <v>69.27</v>
      </c>
    </row>
    <row r="431" spans="1:13" ht="16.5" hidden="1" customHeight="1">
      <c r="A431" s="106" t="s">
        <v>1251</v>
      </c>
      <c r="B431" s="107" t="s">
        <v>2143</v>
      </c>
      <c r="C431" s="108" t="s">
        <v>86</v>
      </c>
      <c r="D431" s="107" t="s">
        <v>2142</v>
      </c>
      <c r="E431" s="107" t="s">
        <v>2121</v>
      </c>
      <c r="F431" s="108" t="s">
        <v>142</v>
      </c>
      <c r="G431" s="107">
        <v>75.319999999999993</v>
      </c>
      <c r="H431" s="107">
        <v>6.1</v>
      </c>
      <c r="I431" s="120">
        <v>6.1</v>
      </c>
      <c r="J431" s="107">
        <v>7.11</v>
      </c>
      <c r="K431" s="107">
        <v>16.52</v>
      </c>
      <c r="L431" s="107">
        <v>459.45</v>
      </c>
      <c r="M431" s="107">
        <v>535.53</v>
      </c>
    </row>
    <row r="432" spans="1:13" ht="16.5" hidden="1" customHeight="1">
      <c r="A432" s="106" t="s">
        <v>1252</v>
      </c>
      <c r="B432" s="116" t="s">
        <v>2144</v>
      </c>
      <c r="C432" s="117" t="s">
        <v>355</v>
      </c>
      <c r="D432" s="116" t="s">
        <v>2145</v>
      </c>
      <c r="E432" s="116" t="s">
        <v>45</v>
      </c>
      <c r="F432" s="117" t="s">
        <v>142</v>
      </c>
      <c r="G432" s="116">
        <v>11</v>
      </c>
      <c r="H432" s="116">
        <v>741.69</v>
      </c>
      <c r="I432" s="123">
        <v>741.69</v>
      </c>
      <c r="J432" s="116">
        <v>864.22</v>
      </c>
      <c r="K432" s="116">
        <v>16.52</v>
      </c>
      <c r="L432" s="116">
        <v>8158.59</v>
      </c>
      <c r="M432" s="116">
        <v>9506.42</v>
      </c>
    </row>
    <row r="433" spans="1:13" ht="16.5" hidden="1" customHeight="1">
      <c r="A433" s="106" t="s">
        <v>1253</v>
      </c>
      <c r="B433" s="116" t="s">
        <v>2144</v>
      </c>
      <c r="C433" s="117" t="s">
        <v>355</v>
      </c>
      <c r="D433" s="116" t="s">
        <v>2146</v>
      </c>
      <c r="E433" s="116" t="s">
        <v>45</v>
      </c>
      <c r="F433" s="117" t="s">
        <v>142</v>
      </c>
      <c r="G433" s="116">
        <v>2</v>
      </c>
      <c r="H433" s="116">
        <v>341.74</v>
      </c>
      <c r="I433" s="123">
        <v>341.74</v>
      </c>
      <c r="J433" s="116">
        <v>398.2</v>
      </c>
      <c r="K433" s="116">
        <v>16.52</v>
      </c>
      <c r="L433" s="116">
        <v>683.48</v>
      </c>
      <c r="M433" s="116">
        <v>796.4</v>
      </c>
    </row>
    <row r="434" spans="1:13" ht="16.5" hidden="1" customHeight="1">
      <c r="A434" s="106" t="s">
        <v>1254</v>
      </c>
      <c r="B434" s="107" t="s">
        <v>2147</v>
      </c>
      <c r="C434" s="108" t="s">
        <v>86</v>
      </c>
      <c r="D434" s="107" t="s">
        <v>1471</v>
      </c>
      <c r="E434" s="107" t="s">
        <v>1459</v>
      </c>
      <c r="F434" s="108" t="s">
        <v>142</v>
      </c>
      <c r="G434" s="107">
        <v>0.38700000000000001</v>
      </c>
      <c r="H434" s="107">
        <v>0.45</v>
      </c>
      <c r="I434" s="120">
        <v>0.45</v>
      </c>
      <c r="J434" s="107">
        <v>0.52400000000000002</v>
      </c>
      <c r="K434" s="107">
        <v>16.52</v>
      </c>
      <c r="L434" s="107">
        <v>0.17</v>
      </c>
      <c r="M434" s="107">
        <v>0.2</v>
      </c>
    </row>
    <row r="435" spans="1:13" ht="16.5" hidden="1" customHeight="1">
      <c r="A435" s="106" t="s">
        <v>1255</v>
      </c>
      <c r="B435" s="107" t="s">
        <v>2148</v>
      </c>
      <c r="C435" s="108" t="s">
        <v>86</v>
      </c>
      <c r="D435" s="107" t="s">
        <v>1471</v>
      </c>
      <c r="E435" s="107" t="s">
        <v>2137</v>
      </c>
      <c r="F435" s="108" t="s">
        <v>142</v>
      </c>
      <c r="G435" s="107">
        <v>6.62</v>
      </c>
      <c r="H435" s="107">
        <v>2.15</v>
      </c>
      <c r="I435" s="120">
        <v>2.15</v>
      </c>
      <c r="J435" s="107">
        <v>2.5099999999999998</v>
      </c>
      <c r="K435" s="107">
        <v>16.52</v>
      </c>
      <c r="L435" s="107">
        <v>14.23</v>
      </c>
      <c r="M435" s="107">
        <v>16.62</v>
      </c>
    </row>
    <row r="436" spans="1:13" ht="16.5" hidden="1" customHeight="1">
      <c r="A436" s="106" t="s">
        <v>1256</v>
      </c>
      <c r="B436" s="107" t="s">
        <v>2149</v>
      </c>
      <c r="C436" s="108" t="s">
        <v>86</v>
      </c>
      <c r="D436" s="107" t="s">
        <v>2150</v>
      </c>
      <c r="E436" s="107" t="s">
        <v>2151</v>
      </c>
      <c r="F436" s="108" t="s">
        <v>142</v>
      </c>
      <c r="G436" s="107">
        <v>18</v>
      </c>
      <c r="H436" s="107">
        <v>0.84</v>
      </c>
      <c r="I436" s="120">
        <v>0.84</v>
      </c>
      <c r="J436" s="107">
        <v>0.98</v>
      </c>
      <c r="K436" s="107">
        <v>16.52</v>
      </c>
      <c r="L436" s="107">
        <v>15.12</v>
      </c>
      <c r="M436" s="107">
        <v>17.64</v>
      </c>
    </row>
    <row r="437" spans="1:13" ht="16.5" hidden="1" customHeight="1">
      <c r="A437" s="106" t="s">
        <v>1257</v>
      </c>
      <c r="B437" s="107" t="s">
        <v>2152</v>
      </c>
      <c r="C437" s="108" t="s">
        <v>86</v>
      </c>
      <c r="D437" s="107" t="s">
        <v>2153</v>
      </c>
      <c r="E437" s="107" t="s">
        <v>2134</v>
      </c>
      <c r="F437" s="108" t="s">
        <v>142</v>
      </c>
      <c r="G437" s="107">
        <v>21.48</v>
      </c>
      <c r="H437" s="107">
        <v>77.75</v>
      </c>
      <c r="I437" s="120">
        <v>77.75</v>
      </c>
      <c r="J437" s="107">
        <v>90.6</v>
      </c>
      <c r="K437" s="107">
        <v>16.52</v>
      </c>
      <c r="L437" s="107">
        <v>1670.07</v>
      </c>
      <c r="M437" s="107">
        <v>1946.09</v>
      </c>
    </row>
    <row r="438" spans="1:13" ht="16.5" hidden="1" customHeight="1">
      <c r="A438" s="106" t="s">
        <v>1258</v>
      </c>
      <c r="B438" s="107" t="s">
        <v>2154</v>
      </c>
      <c r="C438" s="108" t="s">
        <v>86</v>
      </c>
      <c r="D438" s="107" t="s">
        <v>2153</v>
      </c>
      <c r="E438" s="107" t="s">
        <v>1077</v>
      </c>
      <c r="F438" s="108" t="s">
        <v>142</v>
      </c>
      <c r="G438" s="107">
        <v>6.51</v>
      </c>
      <c r="H438" s="107">
        <v>96.28</v>
      </c>
      <c r="I438" s="120">
        <v>96.28</v>
      </c>
      <c r="J438" s="107">
        <v>112.19</v>
      </c>
      <c r="K438" s="107">
        <v>16.52</v>
      </c>
      <c r="L438" s="107">
        <v>626.78</v>
      </c>
      <c r="M438" s="107">
        <v>730.36</v>
      </c>
    </row>
    <row r="439" spans="1:13" ht="16.5" hidden="1" customHeight="1">
      <c r="A439" s="106" t="s">
        <v>1259</v>
      </c>
      <c r="B439" s="107" t="s">
        <v>2155</v>
      </c>
      <c r="C439" s="108" t="s">
        <v>86</v>
      </c>
      <c r="D439" s="107" t="s">
        <v>2153</v>
      </c>
      <c r="E439" s="107" t="s">
        <v>2156</v>
      </c>
      <c r="F439" s="108" t="s">
        <v>142</v>
      </c>
      <c r="G439" s="107">
        <v>27.12</v>
      </c>
      <c r="H439" s="107">
        <v>384.98</v>
      </c>
      <c r="I439" s="120">
        <v>384.98</v>
      </c>
      <c r="J439" s="107">
        <v>448.58</v>
      </c>
      <c r="K439" s="107">
        <v>16.52</v>
      </c>
      <c r="L439" s="107">
        <v>10440.66</v>
      </c>
      <c r="M439" s="107">
        <v>12165.49</v>
      </c>
    </row>
    <row r="440" spans="1:13" ht="16.5" hidden="1" customHeight="1">
      <c r="A440" s="106" t="s">
        <v>1260</v>
      </c>
      <c r="B440" s="116" t="s">
        <v>2157</v>
      </c>
      <c r="C440" s="117" t="s">
        <v>355</v>
      </c>
      <c r="D440" s="116" t="s">
        <v>2158</v>
      </c>
      <c r="E440" s="116" t="s">
        <v>45</v>
      </c>
      <c r="F440" s="117" t="s">
        <v>43</v>
      </c>
      <c r="G440" s="116">
        <v>0.79759999999999998</v>
      </c>
      <c r="H440" s="116">
        <v>1029.8699999999999</v>
      </c>
      <c r="I440" s="123">
        <v>1029.8699999999999</v>
      </c>
      <c r="J440" s="116">
        <v>1200</v>
      </c>
      <c r="K440" s="116">
        <v>16.52</v>
      </c>
      <c r="L440" s="116">
        <v>821.42</v>
      </c>
      <c r="M440" s="116">
        <v>957.12</v>
      </c>
    </row>
    <row r="441" spans="1:13" ht="16.5" hidden="1" customHeight="1">
      <c r="A441" s="106" t="s">
        <v>1264</v>
      </c>
      <c r="B441" s="116" t="s">
        <v>2159</v>
      </c>
      <c r="C441" s="117" t="s">
        <v>355</v>
      </c>
      <c r="D441" s="116" t="s">
        <v>2160</v>
      </c>
      <c r="E441" s="116" t="s">
        <v>45</v>
      </c>
      <c r="F441" s="117" t="s">
        <v>142</v>
      </c>
      <c r="G441" s="116">
        <v>3</v>
      </c>
      <c r="H441" s="116">
        <v>132.16999999999999</v>
      </c>
      <c r="I441" s="123">
        <v>132.16999999999999</v>
      </c>
      <c r="J441" s="116">
        <v>154</v>
      </c>
      <c r="K441" s="116">
        <v>16.52</v>
      </c>
      <c r="L441" s="116">
        <v>396.51</v>
      </c>
      <c r="M441" s="116">
        <v>462</v>
      </c>
    </row>
    <row r="442" spans="1:13" ht="16.5" hidden="1" customHeight="1">
      <c r="A442" s="106" t="s">
        <v>1265</v>
      </c>
      <c r="B442" s="116" t="s">
        <v>2159</v>
      </c>
      <c r="C442" s="117" t="s">
        <v>355</v>
      </c>
      <c r="D442" s="116" t="s">
        <v>2161</v>
      </c>
      <c r="E442" s="116" t="s">
        <v>45</v>
      </c>
      <c r="F442" s="117" t="s">
        <v>142</v>
      </c>
      <c r="G442" s="116">
        <v>3</v>
      </c>
      <c r="H442" s="116">
        <v>174.22</v>
      </c>
      <c r="I442" s="123">
        <v>174.22</v>
      </c>
      <c r="J442" s="116">
        <v>203</v>
      </c>
      <c r="K442" s="116">
        <v>16.52</v>
      </c>
      <c r="L442" s="116">
        <v>522.66</v>
      </c>
      <c r="M442" s="116">
        <v>609</v>
      </c>
    </row>
    <row r="443" spans="1:13" ht="16.5" hidden="1" customHeight="1">
      <c r="A443" s="106" t="s">
        <v>1266</v>
      </c>
      <c r="B443" s="116" t="s">
        <v>2159</v>
      </c>
      <c r="C443" s="117" t="s">
        <v>355</v>
      </c>
      <c r="D443" s="116" t="s">
        <v>2162</v>
      </c>
      <c r="E443" s="116" t="s">
        <v>45</v>
      </c>
      <c r="F443" s="117" t="s">
        <v>142</v>
      </c>
      <c r="G443" s="116">
        <v>1</v>
      </c>
      <c r="H443" s="116">
        <v>81.53</v>
      </c>
      <c r="I443" s="123">
        <v>81.53</v>
      </c>
      <c r="J443" s="116">
        <v>95</v>
      </c>
      <c r="K443" s="116">
        <v>16.52</v>
      </c>
      <c r="L443" s="116">
        <v>81.53</v>
      </c>
      <c r="M443" s="116">
        <v>95</v>
      </c>
    </row>
    <row r="444" spans="1:13" ht="16.5" hidden="1" customHeight="1">
      <c r="A444" s="106" t="s">
        <v>1267</v>
      </c>
      <c r="B444" s="116" t="s">
        <v>2159</v>
      </c>
      <c r="C444" s="117" t="s">
        <v>355</v>
      </c>
      <c r="D444" s="116" t="s">
        <v>2163</v>
      </c>
      <c r="E444" s="116" t="s">
        <v>45</v>
      </c>
      <c r="F444" s="117" t="s">
        <v>142</v>
      </c>
      <c r="G444" s="116">
        <v>1</v>
      </c>
      <c r="H444" s="116">
        <v>81.53</v>
      </c>
      <c r="I444" s="123">
        <v>81.53</v>
      </c>
      <c r="J444" s="116">
        <v>95</v>
      </c>
      <c r="K444" s="116">
        <v>16.52</v>
      </c>
      <c r="L444" s="116">
        <v>81.53</v>
      </c>
      <c r="M444" s="116">
        <v>95</v>
      </c>
    </row>
    <row r="445" spans="1:13" ht="16.5" hidden="1" customHeight="1">
      <c r="A445" s="106" t="s">
        <v>1271</v>
      </c>
      <c r="B445" s="116" t="s">
        <v>2159</v>
      </c>
      <c r="C445" s="117" t="s">
        <v>355</v>
      </c>
      <c r="D445" s="116" t="s">
        <v>2164</v>
      </c>
      <c r="E445" s="116" t="s">
        <v>45</v>
      </c>
      <c r="F445" s="117" t="s">
        <v>142</v>
      </c>
      <c r="G445" s="116">
        <v>10</v>
      </c>
      <c r="H445" s="116">
        <v>90.97</v>
      </c>
      <c r="I445" s="123">
        <v>90.97</v>
      </c>
      <c r="J445" s="116">
        <v>106</v>
      </c>
      <c r="K445" s="116">
        <v>16.52</v>
      </c>
      <c r="L445" s="116">
        <v>909.7</v>
      </c>
      <c r="M445" s="116">
        <v>1060</v>
      </c>
    </row>
    <row r="446" spans="1:13" ht="16.5" hidden="1" customHeight="1">
      <c r="A446" s="106" t="s">
        <v>1272</v>
      </c>
      <c r="B446" s="116" t="s">
        <v>2159</v>
      </c>
      <c r="C446" s="117" t="s">
        <v>355</v>
      </c>
      <c r="D446" s="116" t="s">
        <v>2161</v>
      </c>
      <c r="E446" s="116" t="s">
        <v>45</v>
      </c>
      <c r="F446" s="117" t="s">
        <v>142</v>
      </c>
      <c r="G446" s="116">
        <v>8</v>
      </c>
      <c r="H446" s="116">
        <v>397.36</v>
      </c>
      <c r="I446" s="123">
        <v>397.36</v>
      </c>
      <c r="J446" s="116">
        <v>463</v>
      </c>
      <c r="K446" s="116">
        <v>16.52</v>
      </c>
      <c r="L446" s="116">
        <v>3178.88</v>
      </c>
      <c r="M446" s="116">
        <v>3704</v>
      </c>
    </row>
    <row r="447" spans="1:13" ht="16.5" hidden="1" customHeight="1">
      <c r="A447" s="106" t="s">
        <v>1276</v>
      </c>
      <c r="B447" s="116" t="s">
        <v>2165</v>
      </c>
      <c r="C447" s="117" t="s">
        <v>355</v>
      </c>
      <c r="D447" s="116" t="s">
        <v>2166</v>
      </c>
      <c r="E447" s="116" t="s">
        <v>45</v>
      </c>
      <c r="F447" s="117" t="s">
        <v>142</v>
      </c>
      <c r="G447" s="116">
        <v>132</v>
      </c>
      <c r="H447" s="116">
        <v>21.64</v>
      </c>
      <c r="I447" s="123">
        <v>21.64</v>
      </c>
      <c r="J447" s="116">
        <v>25.215</v>
      </c>
      <c r="K447" s="116">
        <v>16.52</v>
      </c>
      <c r="L447" s="116">
        <v>2856.48</v>
      </c>
      <c r="M447" s="116">
        <v>3328.38</v>
      </c>
    </row>
    <row r="448" spans="1:13" ht="16.5" hidden="1" customHeight="1">
      <c r="A448" s="106" t="s">
        <v>1277</v>
      </c>
      <c r="B448" s="116" t="s">
        <v>2165</v>
      </c>
      <c r="C448" s="117" t="s">
        <v>355</v>
      </c>
      <c r="D448" s="116" t="s">
        <v>2167</v>
      </c>
      <c r="E448" s="116" t="s">
        <v>45</v>
      </c>
      <c r="F448" s="117" t="s">
        <v>142</v>
      </c>
      <c r="G448" s="116">
        <v>24</v>
      </c>
      <c r="H448" s="116">
        <v>32.46</v>
      </c>
      <c r="I448" s="123">
        <v>32.46</v>
      </c>
      <c r="J448" s="116">
        <v>37.822000000000003</v>
      </c>
      <c r="K448" s="116">
        <v>16.52</v>
      </c>
      <c r="L448" s="116">
        <v>779.04</v>
      </c>
      <c r="M448" s="116">
        <v>907.73</v>
      </c>
    </row>
    <row r="449" spans="1:13" ht="16.5" hidden="1" customHeight="1">
      <c r="A449" s="106" t="s">
        <v>1278</v>
      </c>
      <c r="B449" s="116" t="s">
        <v>2168</v>
      </c>
      <c r="C449" s="117" t="s">
        <v>355</v>
      </c>
      <c r="D449" s="116" t="s">
        <v>2169</v>
      </c>
      <c r="E449" s="116" t="s">
        <v>45</v>
      </c>
      <c r="F449" s="117" t="s">
        <v>142</v>
      </c>
      <c r="G449" s="116">
        <v>4.04</v>
      </c>
      <c r="H449" s="116">
        <v>14.93</v>
      </c>
      <c r="I449" s="123">
        <v>14.93</v>
      </c>
      <c r="J449" s="116">
        <v>17.399999999999999</v>
      </c>
      <c r="K449" s="116">
        <v>16.52</v>
      </c>
      <c r="L449" s="116">
        <v>60.32</v>
      </c>
      <c r="M449" s="116">
        <v>70.3</v>
      </c>
    </row>
    <row r="450" spans="1:13" ht="16.5" hidden="1" customHeight="1">
      <c r="A450" s="106" t="s">
        <v>1279</v>
      </c>
      <c r="B450" s="116" t="s">
        <v>2168</v>
      </c>
      <c r="C450" s="117" t="s">
        <v>355</v>
      </c>
      <c r="D450" s="116" t="s">
        <v>2170</v>
      </c>
      <c r="E450" s="116" t="s">
        <v>45</v>
      </c>
      <c r="F450" s="117" t="s">
        <v>142</v>
      </c>
      <c r="G450" s="116">
        <v>1.01</v>
      </c>
      <c r="H450" s="116">
        <v>28.42</v>
      </c>
      <c r="I450" s="123">
        <v>28.42</v>
      </c>
      <c r="J450" s="116">
        <v>33.119999999999997</v>
      </c>
      <c r="K450" s="116">
        <v>16.52</v>
      </c>
      <c r="L450" s="116">
        <v>28.7</v>
      </c>
      <c r="M450" s="116">
        <v>33.450000000000003</v>
      </c>
    </row>
    <row r="451" spans="1:13" ht="16.5" hidden="1" customHeight="1">
      <c r="A451" s="106" t="s">
        <v>1282</v>
      </c>
      <c r="B451" s="116" t="s">
        <v>2168</v>
      </c>
      <c r="C451" s="117" t="s">
        <v>355</v>
      </c>
      <c r="D451" s="116" t="s">
        <v>2171</v>
      </c>
      <c r="E451" s="116" t="s">
        <v>45</v>
      </c>
      <c r="F451" s="117" t="s">
        <v>142</v>
      </c>
      <c r="G451" s="116">
        <v>2.02</v>
      </c>
      <c r="H451" s="116">
        <v>33.99</v>
      </c>
      <c r="I451" s="123">
        <v>33.99</v>
      </c>
      <c r="J451" s="116">
        <v>39.6</v>
      </c>
      <c r="K451" s="116">
        <v>16.52</v>
      </c>
      <c r="L451" s="116">
        <v>68.66</v>
      </c>
      <c r="M451" s="116">
        <v>79.989999999999995</v>
      </c>
    </row>
    <row r="452" spans="1:13" ht="16.5" hidden="1" customHeight="1">
      <c r="A452" s="106" t="s">
        <v>1285</v>
      </c>
      <c r="B452" s="116" t="s">
        <v>2172</v>
      </c>
      <c r="C452" s="117" t="s">
        <v>355</v>
      </c>
      <c r="D452" s="116" t="s">
        <v>2173</v>
      </c>
      <c r="E452" s="116" t="s">
        <v>45</v>
      </c>
      <c r="F452" s="117" t="s">
        <v>142</v>
      </c>
      <c r="G452" s="116">
        <v>2</v>
      </c>
      <c r="H452" s="116">
        <v>313.14999999999998</v>
      </c>
      <c r="I452" s="123">
        <v>313.14999999999998</v>
      </c>
      <c r="J452" s="116">
        <v>364.88</v>
      </c>
      <c r="K452" s="116">
        <v>16.52</v>
      </c>
      <c r="L452" s="116">
        <v>626.29999999999995</v>
      </c>
      <c r="M452" s="116">
        <v>729.76</v>
      </c>
    </row>
    <row r="453" spans="1:13" ht="16.5" hidden="1" customHeight="1">
      <c r="A453" s="106" t="s">
        <v>1288</v>
      </c>
      <c r="B453" s="116" t="s">
        <v>2172</v>
      </c>
      <c r="C453" s="117" t="s">
        <v>355</v>
      </c>
      <c r="D453" s="116" t="s">
        <v>2174</v>
      </c>
      <c r="E453" s="116" t="s">
        <v>45</v>
      </c>
      <c r="F453" s="117" t="s">
        <v>142</v>
      </c>
      <c r="G453" s="116">
        <v>4</v>
      </c>
      <c r="H453" s="116">
        <v>180.91</v>
      </c>
      <c r="I453" s="123">
        <v>180.91</v>
      </c>
      <c r="J453" s="116">
        <v>210.8</v>
      </c>
      <c r="K453" s="116">
        <v>16.52</v>
      </c>
      <c r="L453" s="116">
        <v>723.64</v>
      </c>
      <c r="M453" s="116">
        <v>843.2</v>
      </c>
    </row>
    <row r="454" spans="1:13" ht="16.5" hidden="1" customHeight="1">
      <c r="A454" s="106" t="s">
        <v>1289</v>
      </c>
      <c r="B454" s="116" t="s">
        <v>2172</v>
      </c>
      <c r="C454" s="117" t="s">
        <v>355</v>
      </c>
      <c r="D454" s="116" t="s">
        <v>2175</v>
      </c>
      <c r="E454" s="116" t="s">
        <v>45</v>
      </c>
      <c r="F454" s="117" t="s">
        <v>142</v>
      </c>
      <c r="G454" s="116">
        <v>4</v>
      </c>
      <c r="H454" s="116">
        <v>2114.66</v>
      </c>
      <c r="I454" s="123">
        <v>2114.66</v>
      </c>
      <c r="J454" s="116">
        <v>2464</v>
      </c>
      <c r="K454" s="116">
        <v>16.52</v>
      </c>
      <c r="L454" s="116">
        <v>8458.64</v>
      </c>
      <c r="M454" s="116">
        <v>9856</v>
      </c>
    </row>
    <row r="455" spans="1:13" ht="16.5" hidden="1" customHeight="1">
      <c r="A455" s="106" t="s">
        <v>1290</v>
      </c>
      <c r="B455" s="116" t="s">
        <v>2172</v>
      </c>
      <c r="C455" s="117" t="s">
        <v>355</v>
      </c>
      <c r="D455" s="116" t="s">
        <v>2176</v>
      </c>
      <c r="E455" s="116" t="s">
        <v>45</v>
      </c>
      <c r="F455" s="117" t="s">
        <v>142</v>
      </c>
      <c r="G455" s="116">
        <v>10</v>
      </c>
      <c r="H455" s="116">
        <v>1165.47</v>
      </c>
      <c r="I455" s="123">
        <v>1165.47</v>
      </c>
      <c r="J455" s="116">
        <v>1358</v>
      </c>
      <c r="K455" s="116">
        <v>16.52</v>
      </c>
      <c r="L455" s="116">
        <v>11654.7</v>
      </c>
      <c r="M455" s="116">
        <v>13580</v>
      </c>
    </row>
    <row r="456" spans="1:13" ht="16.5" hidden="1" customHeight="1">
      <c r="A456" s="106" t="s">
        <v>1291</v>
      </c>
      <c r="B456" s="116" t="s">
        <v>2172</v>
      </c>
      <c r="C456" s="117" t="s">
        <v>355</v>
      </c>
      <c r="D456" s="116" t="s">
        <v>2177</v>
      </c>
      <c r="E456" s="116" t="s">
        <v>45</v>
      </c>
      <c r="F456" s="117" t="s">
        <v>142</v>
      </c>
      <c r="G456" s="116">
        <v>10</v>
      </c>
      <c r="H456" s="116">
        <v>429.11</v>
      </c>
      <c r="I456" s="123">
        <v>429.11</v>
      </c>
      <c r="J456" s="116">
        <v>500</v>
      </c>
      <c r="K456" s="116">
        <v>16.52</v>
      </c>
      <c r="L456" s="116">
        <v>4291.1000000000004</v>
      </c>
      <c r="M456" s="116">
        <v>5000</v>
      </c>
    </row>
    <row r="457" spans="1:13" ht="16.5" hidden="1" customHeight="1">
      <c r="A457" s="106" t="s">
        <v>1292</v>
      </c>
      <c r="B457" s="116" t="s">
        <v>2172</v>
      </c>
      <c r="C457" s="117" t="s">
        <v>355</v>
      </c>
      <c r="D457" s="116" t="s">
        <v>2178</v>
      </c>
      <c r="E457" s="116" t="s">
        <v>45</v>
      </c>
      <c r="F457" s="117" t="s">
        <v>142</v>
      </c>
      <c r="G457" s="116">
        <v>10</v>
      </c>
      <c r="H457" s="116">
        <v>361.01</v>
      </c>
      <c r="I457" s="123">
        <v>361.01</v>
      </c>
      <c r="J457" s="116">
        <v>420.65</v>
      </c>
      <c r="K457" s="116">
        <v>16.52</v>
      </c>
      <c r="L457" s="116">
        <v>3610.1</v>
      </c>
      <c r="M457" s="116">
        <v>4206.5</v>
      </c>
    </row>
    <row r="458" spans="1:13" ht="16.5" hidden="1" customHeight="1">
      <c r="A458" s="106" t="s">
        <v>1293</v>
      </c>
      <c r="B458" s="116" t="s">
        <v>2172</v>
      </c>
      <c r="C458" s="117" t="s">
        <v>355</v>
      </c>
      <c r="D458" s="116" t="s">
        <v>2179</v>
      </c>
      <c r="E458" s="116" t="s">
        <v>45</v>
      </c>
      <c r="F458" s="117" t="s">
        <v>142</v>
      </c>
      <c r="G458" s="116">
        <v>1</v>
      </c>
      <c r="H458" s="116">
        <v>1467.56</v>
      </c>
      <c r="I458" s="123">
        <v>1467.56</v>
      </c>
      <c r="J458" s="116">
        <v>1710</v>
      </c>
      <c r="K458" s="116">
        <v>16.52</v>
      </c>
      <c r="L458" s="116">
        <v>1467.56</v>
      </c>
      <c r="M458" s="116">
        <v>1710</v>
      </c>
    </row>
    <row r="459" spans="1:13" ht="16.5" hidden="1" customHeight="1">
      <c r="A459" s="106" t="s">
        <v>1297</v>
      </c>
      <c r="B459" s="116" t="s">
        <v>2172</v>
      </c>
      <c r="C459" s="117" t="s">
        <v>355</v>
      </c>
      <c r="D459" s="116" t="s">
        <v>2180</v>
      </c>
      <c r="E459" s="116" t="s">
        <v>45</v>
      </c>
      <c r="F459" s="117" t="s">
        <v>142</v>
      </c>
      <c r="G459" s="116">
        <v>22</v>
      </c>
      <c r="H459" s="116">
        <v>914.65</v>
      </c>
      <c r="I459" s="123">
        <v>914.65</v>
      </c>
      <c r="J459" s="116">
        <v>1065.75</v>
      </c>
      <c r="K459" s="116">
        <v>16.52</v>
      </c>
      <c r="L459" s="116">
        <v>20122.3</v>
      </c>
      <c r="M459" s="116">
        <v>23446.5</v>
      </c>
    </row>
    <row r="460" spans="1:13" ht="16.5" hidden="1" customHeight="1">
      <c r="A460" s="106" t="s">
        <v>1298</v>
      </c>
      <c r="B460" s="116" t="s">
        <v>2172</v>
      </c>
      <c r="C460" s="117" t="s">
        <v>355</v>
      </c>
      <c r="D460" s="116" t="s">
        <v>2181</v>
      </c>
      <c r="E460" s="116" t="s">
        <v>45</v>
      </c>
      <c r="F460" s="117" t="s">
        <v>142</v>
      </c>
      <c r="G460" s="116">
        <v>2</v>
      </c>
      <c r="H460" s="116">
        <v>463.44</v>
      </c>
      <c r="I460" s="123">
        <v>463.44</v>
      </c>
      <c r="J460" s="116">
        <v>540</v>
      </c>
      <c r="K460" s="116">
        <v>16.52</v>
      </c>
      <c r="L460" s="116">
        <v>926.88</v>
      </c>
      <c r="M460" s="116">
        <v>1080</v>
      </c>
    </row>
    <row r="461" spans="1:13" ht="16.5" hidden="1" customHeight="1">
      <c r="A461" s="106" t="s">
        <v>1299</v>
      </c>
      <c r="B461" s="116" t="s">
        <v>2172</v>
      </c>
      <c r="C461" s="117" t="s">
        <v>355</v>
      </c>
      <c r="D461" s="116" t="s">
        <v>2182</v>
      </c>
      <c r="E461" s="116" t="s">
        <v>45</v>
      </c>
      <c r="F461" s="117" t="s">
        <v>142</v>
      </c>
      <c r="G461" s="116">
        <v>6</v>
      </c>
      <c r="H461" s="116">
        <v>312.82</v>
      </c>
      <c r="I461" s="123">
        <v>312.82</v>
      </c>
      <c r="J461" s="116">
        <v>364.5</v>
      </c>
      <c r="K461" s="116">
        <v>16.52</v>
      </c>
      <c r="L461" s="116">
        <v>1876.92</v>
      </c>
      <c r="M461" s="116">
        <v>2187</v>
      </c>
    </row>
    <row r="462" spans="1:13" ht="16.5" hidden="1" customHeight="1">
      <c r="A462" s="106" t="s">
        <v>1303</v>
      </c>
      <c r="B462" s="116" t="s">
        <v>2172</v>
      </c>
      <c r="C462" s="117" t="s">
        <v>355</v>
      </c>
      <c r="D462" s="116" t="s">
        <v>2183</v>
      </c>
      <c r="E462" s="116" t="s">
        <v>45</v>
      </c>
      <c r="F462" s="117" t="s">
        <v>142</v>
      </c>
      <c r="G462" s="116">
        <v>6</v>
      </c>
      <c r="H462" s="116">
        <v>1943.87</v>
      </c>
      <c r="I462" s="123">
        <v>1943.87</v>
      </c>
      <c r="J462" s="116">
        <v>2265</v>
      </c>
      <c r="K462" s="116">
        <v>16.52</v>
      </c>
      <c r="L462" s="116">
        <v>11663.22</v>
      </c>
      <c r="M462" s="116">
        <v>13590</v>
      </c>
    </row>
    <row r="463" spans="1:13" ht="16.5" hidden="1" customHeight="1">
      <c r="A463" s="106" t="s">
        <v>1304</v>
      </c>
      <c r="B463" s="116" t="s">
        <v>2172</v>
      </c>
      <c r="C463" s="117" t="s">
        <v>355</v>
      </c>
      <c r="D463" s="116" t="s">
        <v>2184</v>
      </c>
      <c r="E463" s="116" t="s">
        <v>45</v>
      </c>
      <c r="F463" s="117" t="s">
        <v>142</v>
      </c>
      <c r="G463" s="116">
        <v>2</v>
      </c>
      <c r="H463" s="116">
        <v>2075.1799999999998</v>
      </c>
      <c r="I463" s="123">
        <v>2075.1799999999998</v>
      </c>
      <c r="J463" s="116">
        <v>2418</v>
      </c>
      <c r="K463" s="116">
        <v>16.52</v>
      </c>
      <c r="L463" s="116">
        <v>4150.3599999999997</v>
      </c>
      <c r="M463" s="116">
        <v>4836</v>
      </c>
    </row>
    <row r="464" spans="1:13" ht="16.5" hidden="1" customHeight="1">
      <c r="A464" s="106" t="s">
        <v>1305</v>
      </c>
      <c r="B464" s="116" t="s">
        <v>2185</v>
      </c>
      <c r="C464" s="117" t="s">
        <v>355</v>
      </c>
      <c r="D464" s="116" t="s">
        <v>2176</v>
      </c>
      <c r="E464" s="116" t="s">
        <v>45</v>
      </c>
      <c r="F464" s="117" t="s">
        <v>142</v>
      </c>
      <c r="G464" s="116">
        <v>5</v>
      </c>
      <c r="H464" s="116">
        <v>556.20000000000005</v>
      </c>
      <c r="I464" s="123">
        <v>556.20000000000005</v>
      </c>
      <c r="J464" s="116">
        <v>648.09</v>
      </c>
      <c r="K464" s="116">
        <v>16.52</v>
      </c>
      <c r="L464" s="116">
        <v>2781</v>
      </c>
      <c r="M464" s="116">
        <v>3240.45</v>
      </c>
    </row>
    <row r="465" spans="1:13" ht="16.5" hidden="1" customHeight="1">
      <c r="A465" s="106" t="s">
        <v>1306</v>
      </c>
      <c r="B465" s="116" t="s">
        <v>2185</v>
      </c>
      <c r="C465" s="117" t="s">
        <v>355</v>
      </c>
      <c r="D465" s="116" t="s">
        <v>2186</v>
      </c>
      <c r="E465" s="116" t="s">
        <v>45</v>
      </c>
      <c r="F465" s="117" t="s">
        <v>142</v>
      </c>
      <c r="G465" s="116">
        <v>2</v>
      </c>
      <c r="H465" s="116">
        <v>304.89</v>
      </c>
      <c r="I465" s="123">
        <v>304.89</v>
      </c>
      <c r="J465" s="116">
        <v>355.26</v>
      </c>
      <c r="K465" s="116">
        <v>16.52</v>
      </c>
      <c r="L465" s="116">
        <v>609.78</v>
      </c>
      <c r="M465" s="116">
        <v>710.52</v>
      </c>
    </row>
    <row r="466" spans="1:13" ht="16.5" hidden="1" customHeight="1">
      <c r="A466" s="106" t="s">
        <v>1307</v>
      </c>
      <c r="B466" s="116" t="s">
        <v>2185</v>
      </c>
      <c r="C466" s="117" t="s">
        <v>355</v>
      </c>
      <c r="D466" s="116" t="s">
        <v>2187</v>
      </c>
      <c r="E466" s="116" t="s">
        <v>45</v>
      </c>
      <c r="F466" s="117" t="s">
        <v>142</v>
      </c>
      <c r="G466" s="116">
        <v>1</v>
      </c>
      <c r="H466" s="116">
        <v>304.89</v>
      </c>
      <c r="I466" s="123">
        <v>304.89</v>
      </c>
      <c r="J466" s="116">
        <v>355.26</v>
      </c>
      <c r="K466" s="116">
        <v>16.52</v>
      </c>
      <c r="L466" s="116">
        <v>304.89</v>
      </c>
      <c r="M466" s="116">
        <v>355.26</v>
      </c>
    </row>
    <row r="467" spans="1:13" ht="16.5" hidden="1" customHeight="1">
      <c r="A467" s="106" t="s">
        <v>1308</v>
      </c>
      <c r="B467" s="116" t="s">
        <v>2185</v>
      </c>
      <c r="C467" s="117" t="s">
        <v>355</v>
      </c>
      <c r="D467" s="116" t="s">
        <v>2188</v>
      </c>
      <c r="E467" s="116" t="s">
        <v>45</v>
      </c>
      <c r="F467" s="117" t="s">
        <v>142</v>
      </c>
      <c r="G467" s="116">
        <v>1</v>
      </c>
      <c r="H467" s="116">
        <v>304.89</v>
      </c>
      <c r="I467" s="123">
        <v>304.89</v>
      </c>
      <c r="J467" s="116">
        <v>355.26</v>
      </c>
      <c r="K467" s="116">
        <v>16.52</v>
      </c>
      <c r="L467" s="116">
        <v>304.89</v>
      </c>
      <c r="M467" s="116">
        <v>355.26</v>
      </c>
    </row>
    <row r="468" spans="1:13" ht="16.5" hidden="1" customHeight="1">
      <c r="A468" s="106" t="s">
        <v>1309</v>
      </c>
      <c r="B468" s="116" t="s">
        <v>2185</v>
      </c>
      <c r="C468" s="117" t="s">
        <v>355</v>
      </c>
      <c r="D468" s="116" t="s">
        <v>2189</v>
      </c>
      <c r="E468" s="116" t="s">
        <v>45</v>
      </c>
      <c r="F468" s="117" t="s">
        <v>142</v>
      </c>
      <c r="G468" s="116">
        <v>1</v>
      </c>
      <c r="H468" s="116">
        <v>302.18</v>
      </c>
      <c r="I468" s="123">
        <v>302.18</v>
      </c>
      <c r="J468" s="116">
        <v>352.1</v>
      </c>
      <c r="K468" s="116">
        <v>16.52</v>
      </c>
      <c r="L468" s="116">
        <v>302.18</v>
      </c>
      <c r="M468" s="116">
        <v>352.1</v>
      </c>
    </row>
    <row r="469" spans="1:13" ht="16.5" hidden="1" customHeight="1">
      <c r="A469" s="106" t="s">
        <v>1310</v>
      </c>
      <c r="B469" s="116" t="s">
        <v>2190</v>
      </c>
      <c r="C469" s="117" t="s">
        <v>355</v>
      </c>
      <c r="D469" s="116" t="s">
        <v>2191</v>
      </c>
      <c r="E469" s="116" t="s">
        <v>45</v>
      </c>
      <c r="F469" s="117" t="s">
        <v>142</v>
      </c>
      <c r="G469" s="116">
        <v>1.01</v>
      </c>
      <c r="H469" s="116">
        <v>360.45</v>
      </c>
      <c r="I469" s="123">
        <v>360.45</v>
      </c>
      <c r="J469" s="116">
        <v>420</v>
      </c>
      <c r="K469" s="116">
        <v>16.52</v>
      </c>
      <c r="L469" s="116">
        <v>364.05</v>
      </c>
      <c r="M469" s="116">
        <v>424.2</v>
      </c>
    </row>
    <row r="470" spans="1:13" ht="16.5" hidden="1" customHeight="1">
      <c r="A470" s="106" t="s">
        <v>1311</v>
      </c>
      <c r="B470" s="116" t="s">
        <v>2190</v>
      </c>
      <c r="C470" s="117" t="s">
        <v>355</v>
      </c>
      <c r="D470" s="116" t="s">
        <v>2192</v>
      </c>
      <c r="E470" s="116" t="s">
        <v>45</v>
      </c>
      <c r="F470" s="117" t="s">
        <v>142</v>
      </c>
      <c r="G470" s="116">
        <v>1.01</v>
      </c>
      <c r="H470" s="116">
        <v>150.53</v>
      </c>
      <c r="I470" s="123">
        <v>150.53</v>
      </c>
      <c r="J470" s="116">
        <v>175.4</v>
      </c>
      <c r="K470" s="116">
        <v>16.52</v>
      </c>
      <c r="L470" s="116">
        <v>152.04</v>
      </c>
      <c r="M470" s="116">
        <v>177.15</v>
      </c>
    </row>
    <row r="471" spans="1:13" ht="16.5" hidden="1" customHeight="1">
      <c r="A471" s="106" t="s">
        <v>1312</v>
      </c>
      <c r="B471" s="116" t="s">
        <v>2193</v>
      </c>
      <c r="C471" s="117" t="s">
        <v>355</v>
      </c>
      <c r="D471" s="116" t="s">
        <v>2176</v>
      </c>
      <c r="E471" s="116" t="s">
        <v>45</v>
      </c>
      <c r="F471" s="117" t="s">
        <v>142</v>
      </c>
      <c r="G471" s="116">
        <v>3</v>
      </c>
      <c r="H471" s="116">
        <v>556.20000000000005</v>
      </c>
      <c r="I471" s="123">
        <v>556.20000000000005</v>
      </c>
      <c r="J471" s="116">
        <v>648.09</v>
      </c>
      <c r="K471" s="116">
        <v>16.52</v>
      </c>
      <c r="L471" s="116">
        <v>1668.6</v>
      </c>
      <c r="M471" s="116">
        <v>1944.27</v>
      </c>
    </row>
    <row r="472" spans="1:13" ht="16.5" hidden="1" customHeight="1">
      <c r="A472" s="106" t="s">
        <v>1313</v>
      </c>
      <c r="B472" s="116" t="s">
        <v>2194</v>
      </c>
      <c r="C472" s="117" t="s">
        <v>355</v>
      </c>
      <c r="D472" s="116" t="s">
        <v>2192</v>
      </c>
      <c r="E472" s="116" t="s">
        <v>45</v>
      </c>
      <c r="F472" s="117" t="s">
        <v>142</v>
      </c>
      <c r="G472" s="116">
        <v>4.04</v>
      </c>
      <c r="H472" s="116">
        <v>150.53</v>
      </c>
      <c r="I472" s="123">
        <v>150.53</v>
      </c>
      <c r="J472" s="116">
        <v>175.4</v>
      </c>
      <c r="K472" s="116">
        <v>16.52</v>
      </c>
      <c r="L472" s="116">
        <v>608.14</v>
      </c>
      <c r="M472" s="116">
        <v>708.62</v>
      </c>
    </row>
    <row r="473" spans="1:13" ht="16.5" hidden="1" customHeight="1">
      <c r="A473" s="106" t="s">
        <v>1314</v>
      </c>
      <c r="B473" s="116" t="s">
        <v>2195</v>
      </c>
      <c r="C473" s="117" t="s">
        <v>355</v>
      </c>
      <c r="D473" s="116" t="s">
        <v>2196</v>
      </c>
      <c r="E473" s="116" t="s">
        <v>45</v>
      </c>
      <c r="F473" s="117" t="s">
        <v>142</v>
      </c>
      <c r="G473" s="116">
        <v>3</v>
      </c>
      <c r="H473" s="116">
        <v>822.18</v>
      </c>
      <c r="I473" s="123">
        <v>822.18</v>
      </c>
      <c r="J473" s="116">
        <v>958</v>
      </c>
      <c r="K473" s="116">
        <v>16.52</v>
      </c>
      <c r="L473" s="116">
        <v>2466.54</v>
      </c>
      <c r="M473" s="116">
        <v>2874</v>
      </c>
    </row>
    <row r="474" spans="1:13" ht="16.5" hidden="1" customHeight="1">
      <c r="A474" s="106" t="s">
        <v>1315</v>
      </c>
      <c r="B474" s="116" t="s">
        <v>2195</v>
      </c>
      <c r="C474" s="117" t="s">
        <v>355</v>
      </c>
      <c r="D474" s="116" t="s">
        <v>2197</v>
      </c>
      <c r="E474" s="116" t="s">
        <v>45</v>
      </c>
      <c r="F474" s="117" t="s">
        <v>142</v>
      </c>
      <c r="G474" s="116">
        <v>2</v>
      </c>
      <c r="H474" s="116">
        <v>662.55</v>
      </c>
      <c r="I474" s="123">
        <v>662.55</v>
      </c>
      <c r="J474" s="116">
        <v>772</v>
      </c>
      <c r="K474" s="116">
        <v>16.52</v>
      </c>
      <c r="L474" s="116">
        <v>1325.1</v>
      </c>
      <c r="M474" s="116">
        <v>1544</v>
      </c>
    </row>
    <row r="475" spans="1:13" ht="16.5" hidden="1" customHeight="1">
      <c r="A475" s="106" t="s">
        <v>1316</v>
      </c>
      <c r="B475" s="116" t="s">
        <v>2195</v>
      </c>
      <c r="C475" s="117" t="s">
        <v>355</v>
      </c>
      <c r="D475" s="116" t="s">
        <v>2198</v>
      </c>
      <c r="E475" s="116" t="s">
        <v>45</v>
      </c>
      <c r="F475" s="117" t="s">
        <v>142</v>
      </c>
      <c r="G475" s="116">
        <v>1</v>
      </c>
      <c r="H475" s="116">
        <v>2160.14</v>
      </c>
      <c r="I475" s="123">
        <v>2160.14</v>
      </c>
      <c r="J475" s="116">
        <v>2517</v>
      </c>
      <c r="K475" s="116">
        <v>16.52</v>
      </c>
      <c r="L475" s="116">
        <v>2160.14</v>
      </c>
      <c r="M475" s="116">
        <v>2517</v>
      </c>
    </row>
    <row r="476" spans="1:13" ht="16.5" hidden="1" customHeight="1">
      <c r="A476" s="106" t="s">
        <v>1317</v>
      </c>
      <c r="B476" s="107" t="s">
        <v>2199</v>
      </c>
      <c r="C476" s="108" t="s">
        <v>86</v>
      </c>
      <c r="D476" s="107" t="s">
        <v>2019</v>
      </c>
      <c r="E476" s="107" t="s">
        <v>1472</v>
      </c>
      <c r="F476" s="108" t="s">
        <v>103</v>
      </c>
      <c r="G476" s="107">
        <v>5.6722999999999999</v>
      </c>
      <c r="H476" s="107">
        <v>4.1900000000000004</v>
      </c>
      <c r="I476" s="120">
        <v>4.1900000000000004</v>
      </c>
      <c r="J476" s="107">
        <v>4.88</v>
      </c>
      <c r="K476" s="107">
        <v>16.52</v>
      </c>
      <c r="L476" s="107">
        <v>23.77</v>
      </c>
      <c r="M476" s="107">
        <v>27.68</v>
      </c>
    </row>
    <row r="477" spans="1:13" ht="16.5" hidden="1" customHeight="1">
      <c r="A477" s="106" t="s">
        <v>1318</v>
      </c>
      <c r="B477" s="109" t="s">
        <v>2200</v>
      </c>
      <c r="C477" s="110" t="s">
        <v>86</v>
      </c>
      <c r="D477" s="109" t="s">
        <v>2019</v>
      </c>
      <c r="E477" s="109" t="s">
        <v>1077</v>
      </c>
      <c r="F477" s="110" t="s">
        <v>344</v>
      </c>
      <c r="G477" s="109">
        <v>7.2</v>
      </c>
      <c r="H477" s="109">
        <v>20.84</v>
      </c>
      <c r="I477" s="180">
        <v>19.7</v>
      </c>
      <c r="J477" s="109">
        <v>22.954000000000001</v>
      </c>
      <c r="K477" s="109">
        <v>16.52</v>
      </c>
      <c r="L477" s="109">
        <v>141.84</v>
      </c>
      <c r="M477" s="109">
        <v>165.27</v>
      </c>
    </row>
    <row r="478" spans="1:13" ht="16.5" hidden="1" customHeight="1">
      <c r="A478" s="106" t="s">
        <v>1319</v>
      </c>
      <c r="B478" s="182" t="s">
        <v>2201</v>
      </c>
      <c r="C478" s="183" t="s">
        <v>86</v>
      </c>
      <c r="D478" s="182" t="s">
        <v>2019</v>
      </c>
      <c r="E478" s="182" t="s">
        <v>2137</v>
      </c>
      <c r="F478" s="183" t="s">
        <v>344</v>
      </c>
      <c r="G478" s="182">
        <v>18</v>
      </c>
      <c r="H478" s="182">
        <v>35.61</v>
      </c>
      <c r="I478" s="186">
        <v>32.19</v>
      </c>
      <c r="J478" s="182">
        <v>37.508000000000003</v>
      </c>
      <c r="K478" s="182">
        <v>16.52</v>
      </c>
      <c r="L478" s="182">
        <v>579.41999999999996</v>
      </c>
      <c r="M478" s="182">
        <v>675.14</v>
      </c>
    </row>
    <row r="479" spans="1:13" ht="16.5" hidden="1" customHeight="1">
      <c r="A479" s="111" t="s">
        <v>1320</v>
      </c>
      <c r="B479" s="184" t="s">
        <v>2202</v>
      </c>
      <c r="C479" s="185" t="s">
        <v>355</v>
      </c>
      <c r="D479" s="184" t="s">
        <v>2019</v>
      </c>
      <c r="E479" s="184" t="s">
        <v>45</v>
      </c>
      <c r="F479" s="185" t="s">
        <v>103</v>
      </c>
      <c r="G479" s="184">
        <v>1510.56</v>
      </c>
      <c r="H479" s="184">
        <v>4.0199999999999996</v>
      </c>
      <c r="I479" s="187">
        <v>4.0199999999999996</v>
      </c>
      <c r="J479" s="184">
        <v>4.6840000000000002</v>
      </c>
      <c r="K479" s="184">
        <v>16.52</v>
      </c>
      <c r="L479" s="184">
        <v>6072.45</v>
      </c>
      <c r="M479" s="184">
        <v>7075.46</v>
      </c>
    </row>
    <row r="480" spans="1:13" ht="16.5" hidden="1" customHeight="1">
      <c r="A480" s="111" t="s">
        <v>1321</v>
      </c>
      <c r="B480" s="140" t="s">
        <v>2202</v>
      </c>
      <c r="C480" s="141" t="s">
        <v>355</v>
      </c>
      <c r="D480" s="140" t="s">
        <v>2019</v>
      </c>
      <c r="E480" s="140" t="s">
        <v>45</v>
      </c>
      <c r="F480" s="141" t="s">
        <v>103</v>
      </c>
      <c r="G480" s="140">
        <v>952.76</v>
      </c>
      <c r="H480" s="140">
        <v>4.8</v>
      </c>
      <c r="I480" s="144">
        <v>4.8</v>
      </c>
      <c r="J480" s="140">
        <v>5.59</v>
      </c>
      <c r="K480" s="140">
        <v>16.52</v>
      </c>
      <c r="L480" s="140">
        <v>4573.25</v>
      </c>
      <c r="M480" s="140">
        <v>5325.93</v>
      </c>
    </row>
    <row r="481" spans="1:13" ht="16.5" hidden="1" customHeight="1">
      <c r="A481" s="111" t="s">
        <v>1322</v>
      </c>
      <c r="B481" s="140" t="s">
        <v>2202</v>
      </c>
      <c r="C481" s="141" t="s">
        <v>355</v>
      </c>
      <c r="D481" s="140" t="s">
        <v>2019</v>
      </c>
      <c r="E481" s="140" t="s">
        <v>45</v>
      </c>
      <c r="F481" s="141" t="s">
        <v>103</v>
      </c>
      <c r="G481" s="140">
        <v>56.76</v>
      </c>
      <c r="H481" s="140">
        <v>4.8</v>
      </c>
      <c r="I481" s="144">
        <v>4.8</v>
      </c>
      <c r="J481" s="140">
        <v>5.593</v>
      </c>
      <c r="K481" s="140">
        <v>16.52</v>
      </c>
      <c r="L481" s="140">
        <v>272.45</v>
      </c>
      <c r="M481" s="140">
        <v>317.45999999999998</v>
      </c>
    </row>
    <row r="482" spans="1:13" ht="16.5" hidden="1" customHeight="1">
      <c r="A482" s="106" t="s">
        <v>1323</v>
      </c>
      <c r="B482" s="116" t="s">
        <v>2203</v>
      </c>
      <c r="C482" s="117" t="s">
        <v>355</v>
      </c>
      <c r="D482" s="116" t="s">
        <v>2204</v>
      </c>
      <c r="E482" s="116" t="s">
        <v>2020</v>
      </c>
      <c r="F482" s="117" t="s">
        <v>344</v>
      </c>
      <c r="G482" s="116">
        <v>1802.7415000000001</v>
      </c>
      <c r="H482" s="116">
        <v>64.59</v>
      </c>
      <c r="I482" s="123">
        <v>64.59</v>
      </c>
      <c r="J482" s="116">
        <v>75.260000000000005</v>
      </c>
      <c r="K482" s="116">
        <v>16.52</v>
      </c>
      <c r="L482" s="116">
        <v>116439.07</v>
      </c>
      <c r="M482" s="116">
        <v>135674.32999999999</v>
      </c>
    </row>
    <row r="483" spans="1:13" ht="16.5" hidden="1" customHeight="1">
      <c r="A483" s="106" t="s">
        <v>1324</v>
      </c>
      <c r="B483" s="116" t="s">
        <v>2203</v>
      </c>
      <c r="C483" s="117" t="s">
        <v>355</v>
      </c>
      <c r="D483" s="116" t="s">
        <v>2204</v>
      </c>
      <c r="E483" s="116" t="s">
        <v>2137</v>
      </c>
      <c r="F483" s="117" t="s">
        <v>344</v>
      </c>
      <c r="G483" s="116">
        <v>131.94999999999999</v>
      </c>
      <c r="H483" s="116">
        <v>49.38</v>
      </c>
      <c r="I483" s="123">
        <v>49.38</v>
      </c>
      <c r="J483" s="116">
        <v>57.537999999999997</v>
      </c>
      <c r="K483" s="116">
        <v>16.52</v>
      </c>
      <c r="L483" s="116">
        <v>6515.69</v>
      </c>
      <c r="M483" s="116">
        <v>7592.14</v>
      </c>
    </row>
    <row r="484" spans="1:13" ht="16.5" hidden="1" customHeight="1">
      <c r="A484" s="106" t="s">
        <v>1325</v>
      </c>
      <c r="B484" s="116" t="s">
        <v>2203</v>
      </c>
      <c r="C484" s="117" t="s">
        <v>355</v>
      </c>
      <c r="D484" s="116" t="s">
        <v>2204</v>
      </c>
      <c r="E484" s="116" t="s">
        <v>2022</v>
      </c>
      <c r="F484" s="117" t="s">
        <v>344</v>
      </c>
      <c r="G484" s="116">
        <v>343.4</v>
      </c>
      <c r="H484" s="116">
        <v>107.96</v>
      </c>
      <c r="I484" s="123">
        <v>107.96</v>
      </c>
      <c r="J484" s="116">
        <v>125.795</v>
      </c>
      <c r="K484" s="116">
        <v>16.52</v>
      </c>
      <c r="L484" s="116">
        <v>37073.46</v>
      </c>
      <c r="M484" s="116">
        <v>43198</v>
      </c>
    </row>
    <row r="485" spans="1:13" ht="16.5" hidden="1" customHeight="1">
      <c r="A485" s="106" t="s">
        <v>1326</v>
      </c>
      <c r="B485" s="116" t="s">
        <v>2203</v>
      </c>
      <c r="C485" s="117" t="s">
        <v>355</v>
      </c>
      <c r="D485" s="116" t="s">
        <v>2204</v>
      </c>
      <c r="E485" s="116" t="s">
        <v>2156</v>
      </c>
      <c r="F485" s="117" t="s">
        <v>344</v>
      </c>
      <c r="G485" s="116">
        <v>1207.8499999999999</v>
      </c>
      <c r="H485" s="116">
        <v>41.47</v>
      </c>
      <c r="I485" s="123">
        <v>41.47</v>
      </c>
      <c r="J485" s="116">
        <v>48.320999999999998</v>
      </c>
      <c r="K485" s="116">
        <v>16.52</v>
      </c>
      <c r="L485" s="116">
        <v>50089.54</v>
      </c>
      <c r="M485" s="116">
        <v>58364.52</v>
      </c>
    </row>
    <row r="486" spans="1:13" ht="16.5" hidden="1" customHeight="1">
      <c r="A486" s="106" t="s">
        <v>1327</v>
      </c>
      <c r="B486" s="116" t="s">
        <v>2203</v>
      </c>
      <c r="C486" s="117" t="s">
        <v>355</v>
      </c>
      <c r="D486" s="116" t="s">
        <v>2204</v>
      </c>
      <c r="E486" s="116" t="s">
        <v>2205</v>
      </c>
      <c r="F486" s="117" t="s">
        <v>344</v>
      </c>
      <c r="G486" s="116">
        <v>30.3</v>
      </c>
      <c r="H486" s="116">
        <v>41.47</v>
      </c>
      <c r="I486" s="123">
        <v>41.47</v>
      </c>
      <c r="J486" s="116">
        <v>48.320999999999998</v>
      </c>
      <c r="K486" s="116">
        <v>16.52</v>
      </c>
      <c r="L486" s="116">
        <v>1256.54</v>
      </c>
      <c r="M486" s="116">
        <v>1464.13</v>
      </c>
    </row>
    <row r="487" spans="1:13" ht="16.5" hidden="1" customHeight="1">
      <c r="A487" s="106" t="s">
        <v>1328</v>
      </c>
      <c r="B487" s="116" t="s">
        <v>2206</v>
      </c>
      <c r="C487" s="117" t="s">
        <v>355</v>
      </c>
      <c r="D487" s="116" t="s">
        <v>2207</v>
      </c>
      <c r="E487" s="116" t="s">
        <v>45</v>
      </c>
      <c r="F487" s="117" t="s">
        <v>1391</v>
      </c>
      <c r="G487" s="116">
        <v>10</v>
      </c>
      <c r="H487" s="116">
        <v>52.39</v>
      </c>
      <c r="I487" s="123">
        <v>52.39</v>
      </c>
      <c r="J487" s="116">
        <v>61.04</v>
      </c>
      <c r="K487" s="116">
        <v>16.52</v>
      </c>
      <c r="L487" s="116">
        <v>523.9</v>
      </c>
      <c r="M487" s="116">
        <v>610.4</v>
      </c>
    </row>
    <row r="488" spans="1:13" ht="16.5" hidden="1" customHeight="1">
      <c r="A488" s="111" t="s">
        <v>1331</v>
      </c>
      <c r="B488" s="140" t="s">
        <v>2206</v>
      </c>
      <c r="C488" s="141" t="s">
        <v>355</v>
      </c>
      <c r="D488" s="140" t="s">
        <v>2208</v>
      </c>
      <c r="E488" s="140" t="s">
        <v>45</v>
      </c>
      <c r="F488" s="141" t="s">
        <v>1391</v>
      </c>
      <c r="G488" s="140">
        <v>4</v>
      </c>
      <c r="H488" s="140">
        <v>29.24</v>
      </c>
      <c r="I488" s="144">
        <v>29.24</v>
      </c>
      <c r="J488" s="140">
        <v>34.07</v>
      </c>
      <c r="K488" s="140">
        <v>16.52</v>
      </c>
      <c r="L488" s="140">
        <v>116.96</v>
      </c>
      <c r="M488" s="140">
        <v>136.28</v>
      </c>
    </row>
    <row r="489" spans="1:13" ht="16.5" hidden="1" customHeight="1">
      <c r="A489" s="111" t="s">
        <v>1332</v>
      </c>
      <c r="B489" s="140" t="s">
        <v>2206</v>
      </c>
      <c r="C489" s="141" t="s">
        <v>355</v>
      </c>
      <c r="D489" s="140" t="s">
        <v>2208</v>
      </c>
      <c r="E489" s="140" t="s">
        <v>45</v>
      </c>
      <c r="F489" s="141" t="s">
        <v>1391</v>
      </c>
      <c r="G489" s="140">
        <v>4</v>
      </c>
      <c r="H489" s="140">
        <v>52.39</v>
      </c>
      <c r="I489" s="144">
        <v>52.39</v>
      </c>
      <c r="J489" s="140">
        <v>61.04</v>
      </c>
      <c r="K489" s="140">
        <v>16.52</v>
      </c>
      <c r="L489" s="140">
        <v>209.56</v>
      </c>
      <c r="M489" s="140">
        <v>244.16</v>
      </c>
    </row>
    <row r="490" spans="1:13" ht="16.5" hidden="1" customHeight="1">
      <c r="A490" s="106" t="s">
        <v>1335</v>
      </c>
      <c r="B490" s="116" t="s">
        <v>2206</v>
      </c>
      <c r="C490" s="117" t="s">
        <v>355</v>
      </c>
      <c r="D490" s="116" t="s">
        <v>2209</v>
      </c>
      <c r="E490" s="116" t="s">
        <v>45</v>
      </c>
      <c r="F490" s="117" t="s">
        <v>1391</v>
      </c>
      <c r="G490" s="116">
        <v>2</v>
      </c>
      <c r="H490" s="116">
        <v>29.14</v>
      </c>
      <c r="I490" s="123">
        <v>29.14</v>
      </c>
      <c r="J490" s="116">
        <v>33.950000000000003</v>
      </c>
      <c r="K490" s="116">
        <v>16.52</v>
      </c>
      <c r="L490" s="116">
        <v>58.28</v>
      </c>
      <c r="M490" s="116">
        <v>67.900000000000006</v>
      </c>
    </row>
    <row r="491" spans="1:13" ht="16.5" hidden="1" customHeight="1">
      <c r="A491" s="106" t="s">
        <v>2210</v>
      </c>
      <c r="B491" s="116" t="s">
        <v>2211</v>
      </c>
      <c r="C491" s="117" t="s">
        <v>355</v>
      </c>
      <c r="D491" s="116" t="s">
        <v>2207</v>
      </c>
      <c r="E491" s="116" t="s">
        <v>45</v>
      </c>
      <c r="F491" s="117" t="s">
        <v>1391</v>
      </c>
      <c r="G491" s="116">
        <v>12</v>
      </c>
      <c r="H491" s="116">
        <v>52.39</v>
      </c>
      <c r="I491" s="123">
        <v>52.39</v>
      </c>
      <c r="J491" s="116">
        <v>61.04</v>
      </c>
      <c r="K491" s="116">
        <v>16.52</v>
      </c>
      <c r="L491" s="116">
        <v>628.67999999999995</v>
      </c>
      <c r="M491" s="116">
        <v>732.48</v>
      </c>
    </row>
    <row r="492" spans="1:13" ht="16.5" hidden="1" customHeight="1">
      <c r="A492" s="106" t="s">
        <v>2212</v>
      </c>
      <c r="B492" s="116" t="s">
        <v>2213</v>
      </c>
      <c r="C492" s="117" t="s">
        <v>355</v>
      </c>
      <c r="D492" s="116" t="s">
        <v>2209</v>
      </c>
      <c r="E492" s="116" t="s">
        <v>45</v>
      </c>
      <c r="F492" s="117" t="s">
        <v>1391</v>
      </c>
      <c r="G492" s="116">
        <v>20</v>
      </c>
      <c r="H492" s="116">
        <v>18.34</v>
      </c>
      <c r="I492" s="123">
        <v>18.34</v>
      </c>
      <c r="J492" s="116">
        <v>21.37</v>
      </c>
      <c r="K492" s="116">
        <v>16.52</v>
      </c>
      <c r="L492" s="116">
        <v>366.8</v>
      </c>
      <c r="M492" s="116">
        <v>427.4</v>
      </c>
    </row>
    <row r="493" spans="1:13" ht="16.5" hidden="1" customHeight="1">
      <c r="A493" s="106" t="s">
        <v>2214</v>
      </c>
      <c r="B493" s="116" t="s">
        <v>2213</v>
      </c>
      <c r="C493" s="117" t="s">
        <v>355</v>
      </c>
      <c r="D493" s="116" t="s">
        <v>2215</v>
      </c>
      <c r="E493" s="116" t="s">
        <v>45</v>
      </c>
      <c r="F493" s="117" t="s">
        <v>1391</v>
      </c>
      <c r="G493" s="116">
        <v>60</v>
      </c>
      <c r="H493" s="116">
        <v>29.14</v>
      </c>
      <c r="I493" s="123">
        <v>29.14</v>
      </c>
      <c r="J493" s="116">
        <v>33.950000000000003</v>
      </c>
      <c r="K493" s="116">
        <v>16.52</v>
      </c>
      <c r="L493" s="116">
        <v>1748.4</v>
      </c>
      <c r="M493" s="116">
        <v>2037</v>
      </c>
    </row>
    <row r="494" spans="1:13" ht="16.5" hidden="1" customHeight="1">
      <c r="A494" s="106" t="s">
        <v>2216</v>
      </c>
      <c r="B494" s="116" t="s">
        <v>2213</v>
      </c>
      <c r="C494" s="117" t="s">
        <v>355</v>
      </c>
      <c r="D494" s="116" t="s">
        <v>2207</v>
      </c>
      <c r="E494" s="116" t="s">
        <v>45</v>
      </c>
      <c r="F494" s="117" t="s">
        <v>1391</v>
      </c>
      <c r="G494" s="116">
        <v>106</v>
      </c>
      <c r="H494" s="116">
        <v>52.39</v>
      </c>
      <c r="I494" s="123">
        <v>52.39</v>
      </c>
      <c r="J494" s="116">
        <v>61.04</v>
      </c>
      <c r="K494" s="116">
        <v>16.52</v>
      </c>
      <c r="L494" s="116">
        <v>5553.34</v>
      </c>
      <c r="M494" s="116">
        <v>6470.24</v>
      </c>
    </row>
    <row r="495" spans="1:13" ht="16.5" hidden="1" customHeight="1">
      <c r="A495" s="111" t="s">
        <v>2217</v>
      </c>
      <c r="B495" s="140" t="s">
        <v>2213</v>
      </c>
      <c r="C495" s="141" t="s">
        <v>355</v>
      </c>
      <c r="D495" s="140" t="s">
        <v>2208</v>
      </c>
      <c r="E495" s="140" t="s">
        <v>45</v>
      </c>
      <c r="F495" s="141" t="s">
        <v>1391</v>
      </c>
      <c r="G495" s="140">
        <v>12</v>
      </c>
      <c r="H495" s="140">
        <v>29.24</v>
      </c>
      <c r="I495" s="144">
        <v>29.24</v>
      </c>
      <c r="J495" s="140">
        <v>34.07</v>
      </c>
      <c r="K495" s="140">
        <v>16.52</v>
      </c>
      <c r="L495" s="140">
        <v>350.88</v>
      </c>
      <c r="M495" s="140">
        <v>408.84</v>
      </c>
    </row>
    <row r="496" spans="1:13" ht="16.5" hidden="1" customHeight="1">
      <c r="A496" s="111" t="s">
        <v>2218</v>
      </c>
      <c r="B496" s="140" t="s">
        <v>2213</v>
      </c>
      <c r="C496" s="141" t="s">
        <v>355</v>
      </c>
      <c r="D496" s="140" t="s">
        <v>2208</v>
      </c>
      <c r="E496" s="140" t="s">
        <v>45</v>
      </c>
      <c r="F496" s="141" t="s">
        <v>1391</v>
      </c>
      <c r="G496" s="140">
        <v>6</v>
      </c>
      <c r="H496" s="140">
        <v>52.39</v>
      </c>
      <c r="I496" s="144">
        <v>52.39</v>
      </c>
      <c r="J496" s="140">
        <v>61.04</v>
      </c>
      <c r="K496" s="140">
        <v>16.52</v>
      </c>
      <c r="L496" s="140">
        <v>314.33999999999997</v>
      </c>
      <c r="M496" s="140">
        <v>366.24</v>
      </c>
    </row>
    <row r="497" spans="1:13" ht="16.5" hidden="1" customHeight="1">
      <c r="A497" s="106" t="s">
        <v>2219</v>
      </c>
      <c r="B497" s="116" t="s">
        <v>2213</v>
      </c>
      <c r="C497" s="117" t="s">
        <v>355</v>
      </c>
      <c r="D497" s="116" t="s">
        <v>2207</v>
      </c>
      <c r="E497" s="116" t="s">
        <v>45</v>
      </c>
      <c r="F497" s="117" t="s">
        <v>1391</v>
      </c>
      <c r="G497" s="116">
        <v>26</v>
      </c>
      <c r="H497" s="116">
        <v>62.57</v>
      </c>
      <c r="I497" s="123">
        <v>62.57</v>
      </c>
      <c r="J497" s="116">
        <v>72.91</v>
      </c>
      <c r="K497" s="116">
        <v>16.52</v>
      </c>
      <c r="L497" s="116">
        <v>1626.82</v>
      </c>
      <c r="M497" s="116">
        <v>1895.66</v>
      </c>
    </row>
    <row r="498" spans="1:13" ht="16.5" hidden="1" customHeight="1">
      <c r="A498" s="106" t="s">
        <v>2220</v>
      </c>
      <c r="B498" s="116" t="s">
        <v>2213</v>
      </c>
      <c r="C498" s="117" t="s">
        <v>355</v>
      </c>
      <c r="D498" s="116" t="s">
        <v>2221</v>
      </c>
      <c r="E498" s="116" t="s">
        <v>45</v>
      </c>
      <c r="F498" s="117" t="s">
        <v>1391</v>
      </c>
      <c r="G498" s="116">
        <v>2</v>
      </c>
      <c r="H498" s="116">
        <v>25.52</v>
      </c>
      <c r="I498" s="123">
        <v>25.52</v>
      </c>
      <c r="J498" s="116">
        <v>29.74</v>
      </c>
      <c r="K498" s="116">
        <v>16.52</v>
      </c>
      <c r="L498" s="116">
        <v>51.04</v>
      </c>
      <c r="M498" s="116">
        <v>59.48</v>
      </c>
    </row>
    <row r="499" spans="1:13" ht="16.5" hidden="1" customHeight="1">
      <c r="A499" s="106" t="s">
        <v>2222</v>
      </c>
      <c r="B499" s="116" t="s">
        <v>2213</v>
      </c>
      <c r="C499" s="117" t="s">
        <v>355</v>
      </c>
      <c r="D499" s="116" t="s">
        <v>2223</v>
      </c>
      <c r="E499" s="116" t="s">
        <v>45</v>
      </c>
      <c r="F499" s="117" t="s">
        <v>1391</v>
      </c>
      <c r="G499" s="116">
        <v>2</v>
      </c>
      <c r="H499" s="116">
        <v>25.52</v>
      </c>
      <c r="I499" s="123">
        <v>25.52</v>
      </c>
      <c r="J499" s="116">
        <v>29.74</v>
      </c>
      <c r="K499" s="116">
        <v>16.52</v>
      </c>
      <c r="L499" s="116">
        <v>51.04</v>
      </c>
      <c r="M499" s="116">
        <v>59.48</v>
      </c>
    </row>
    <row r="500" spans="1:13" ht="16.5" hidden="1" customHeight="1">
      <c r="A500" s="106" t="s">
        <v>2224</v>
      </c>
      <c r="B500" s="116" t="s">
        <v>2213</v>
      </c>
      <c r="C500" s="117" t="s">
        <v>355</v>
      </c>
      <c r="D500" s="116" t="s">
        <v>2225</v>
      </c>
      <c r="E500" s="116" t="s">
        <v>45</v>
      </c>
      <c r="F500" s="117" t="s">
        <v>1391</v>
      </c>
      <c r="G500" s="116">
        <v>2</v>
      </c>
      <c r="H500" s="116">
        <v>65.989999999999995</v>
      </c>
      <c r="I500" s="123">
        <v>65.989999999999995</v>
      </c>
      <c r="J500" s="116">
        <v>76.89</v>
      </c>
      <c r="K500" s="116">
        <v>16.52</v>
      </c>
      <c r="L500" s="116">
        <v>131.97999999999999</v>
      </c>
      <c r="M500" s="116">
        <v>153.78</v>
      </c>
    </row>
    <row r="501" spans="1:13" ht="16.5" hidden="1" customHeight="1">
      <c r="A501" s="106" t="s">
        <v>2226</v>
      </c>
      <c r="B501" s="116" t="s">
        <v>2213</v>
      </c>
      <c r="C501" s="117" t="s">
        <v>355</v>
      </c>
      <c r="D501" s="116" t="s">
        <v>2209</v>
      </c>
      <c r="E501" s="116" t="s">
        <v>45</v>
      </c>
      <c r="F501" s="117" t="s">
        <v>1391</v>
      </c>
      <c r="G501" s="116">
        <v>12</v>
      </c>
      <c r="H501" s="116">
        <v>19.46</v>
      </c>
      <c r="I501" s="123">
        <v>19.46</v>
      </c>
      <c r="J501" s="116">
        <v>22.67</v>
      </c>
      <c r="K501" s="116">
        <v>16.52</v>
      </c>
      <c r="L501" s="116">
        <v>233.52</v>
      </c>
      <c r="M501" s="116">
        <v>272.04000000000002</v>
      </c>
    </row>
    <row r="502" spans="1:13" ht="16.5" hidden="1" customHeight="1">
      <c r="A502" s="106" t="s">
        <v>2227</v>
      </c>
      <c r="B502" s="116" t="s">
        <v>1446</v>
      </c>
      <c r="C502" s="117" t="s">
        <v>355</v>
      </c>
      <c r="D502" s="116" t="s">
        <v>1447</v>
      </c>
      <c r="E502" s="116" t="s">
        <v>45</v>
      </c>
      <c r="F502" s="117" t="s">
        <v>344</v>
      </c>
      <c r="G502" s="116">
        <v>137.64920000000001</v>
      </c>
      <c r="H502" s="116">
        <v>30.15</v>
      </c>
      <c r="I502" s="123">
        <v>30.15</v>
      </c>
      <c r="J502" s="116">
        <v>35.131</v>
      </c>
      <c r="K502" s="116">
        <v>16.52</v>
      </c>
      <c r="L502" s="116">
        <v>4150.12</v>
      </c>
      <c r="M502" s="116">
        <v>4835.75</v>
      </c>
    </row>
    <row r="503" spans="1:13" ht="16.5" hidden="1" customHeight="1">
      <c r="A503" s="106" t="s">
        <v>2228</v>
      </c>
      <c r="B503" s="116" t="s">
        <v>1446</v>
      </c>
      <c r="C503" s="117" t="s">
        <v>355</v>
      </c>
      <c r="D503" s="116" t="s">
        <v>1448</v>
      </c>
      <c r="E503" s="116" t="s">
        <v>45</v>
      </c>
      <c r="F503" s="117" t="s">
        <v>344</v>
      </c>
      <c r="G503" s="116">
        <v>71.708600000000004</v>
      </c>
      <c r="H503" s="116">
        <v>18.71</v>
      </c>
      <c r="I503" s="123">
        <v>18.71</v>
      </c>
      <c r="J503" s="116">
        <v>21.800999999999998</v>
      </c>
      <c r="K503" s="116">
        <v>16.52</v>
      </c>
      <c r="L503" s="116">
        <v>1341.67</v>
      </c>
      <c r="M503" s="116">
        <v>1563.32</v>
      </c>
    </row>
    <row r="504" spans="1:13" ht="16.5" hidden="1" customHeight="1">
      <c r="A504" s="106" t="s">
        <v>2229</v>
      </c>
      <c r="B504" s="116" t="s">
        <v>1446</v>
      </c>
      <c r="C504" s="117" t="s">
        <v>355</v>
      </c>
      <c r="D504" s="116" t="s">
        <v>1449</v>
      </c>
      <c r="E504" s="116" t="s">
        <v>45</v>
      </c>
      <c r="F504" s="117" t="s">
        <v>344</v>
      </c>
      <c r="G504" s="116">
        <v>577.83000000000004</v>
      </c>
      <c r="H504" s="116">
        <v>13.45</v>
      </c>
      <c r="I504" s="123">
        <v>13.45</v>
      </c>
      <c r="J504" s="116">
        <v>15.672000000000001</v>
      </c>
      <c r="K504" s="116">
        <v>16.52</v>
      </c>
      <c r="L504" s="116">
        <v>7771.81</v>
      </c>
      <c r="M504" s="116">
        <v>9055.75</v>
      </c>
    </row>
    <row r="505" spans="1:13" ht="16.5" hidden="1" customHeight="1">
      <c r="A505" s="106" t="s">
        <v>2230</v>
      </c>
      <c r="B505" s="168" t="s">
        <v>1446</v>
      </c>
      <c r="C505" s="169" t="s">
        <v>355</v>
      </c>
      <c r="D505" s="168" t="s">
        <v>2231</v>
      </c>
      <c r="E505" s="168" t="s">
        <v>45</v>
      </c>
      <c r="F505" s="169" t="s">
        <v>344</v>
      </c>
      <c r="G505" s="168">
        <v>1763.7719999999999</v>
      </c>
      <c r="H505" s="168">
        <v>3.28</v>
      </c>
      <c r="I505" s="170">
        <v>3.28</v>
      </c>
      <c r="J505" s="168">
        <v>3.8220000000000001</v>
      </c>
      <c r="K505" s="168">
        <v>16.52</v>
      </c>
      <c r="L505" s="168">
        <v>5785.17</v>
      </c>
      <c r="M505" s="168">
        <v>6741.14</v>
      </c>
    </row>
    <row r="506" spans="1:13" ht="16.5" hidden="1" customHeight="1">
      <c r="A506" s="106" t="s">
        <v>2232</v>
      </c>
      <c r="B506" s="116" t="s">
        <v>1446</v>
      </c>
      <c r="C506" s="117" t="s">
        <v>355</v>
      </c>
      <c r="D506" s="116" t="s">
        <v>1450</v>
      </c>
      <c r="E506" s="116" t="s">
        <v>45</v>
      </c>
      <c r="F506" s="117" t="s">
        <v>344</v>
      </c>
      <c r="G506" s="116">
        <v>730.29060000000004</v>
      </c>
      <c r="H506" s="116">
        <v>9.4</v>
      </c>
      <c r="I506" s="123">
        <v>9.4</v>
      </c>
      <c r="J506" s="116">
        <v>10.952999999999999</v>
      </c>
      <c r="K506" s="116">
        <v>16.52</v>
      </c>
      <c r="L506" s="116">
        <v>6864.73</v>
      </c>
      <c r="M506" s="116">
        <v>7998.87</v>
      </c>
    </row>
    <row r="507" spans="1:13" ht="16.5" hidden="1" customHeight="1">
      <c r="A507" s="106" t="s">
        <v>2233</v>
      </c>
      <c r="B507" s="131" t="s">
        <v>1446</v>
      </c>
      <c r="C507" s="132" t="s">
        <v>355</v>
      </c>
      <c r="D507" s="131" t="s">
        <v>2204</v>
      </c>
      <c r="E507" s="131" t="s">
        <v>1459</v>
      </c>
      <c r="F507" s="132" t="s">
        <v>344</v>
      </c>
      <c r="G507" s="131">
        <v>556.26750000000004</v>
      </c>
      <c r="H507" s="131">
        <v>14.84</v>
      </c>
      <c r="I507" s="188">
        <v>14.84</v>
      </c>
      <c r="J507" s="131">
        <v>16.77</v>
      </c>
      <c r="K507" s="131">
        <v>16.52</v>
      </c>
      <c r="L507" s="131">
        <v>8255.01</v>
      </c>
      <c r="M507" s="131">
        <v>9328.61</v>
      </c>
    </row>
    <row r="508" spans="1:13" ht="16.5" hidden="1" customHeight="1">
      <c r="A508" s="106" t="s">
        <v>2234</v>
      </c>
      <c r="B508" s="131" t="s">
        <v>1446</v>
      </c>
      <c r="C508" s="132" t="s">
        <v>355</v>
      </c>
      <c r="D508" s="131" t="s">
        <v>2204</v>
      </c>
      <c r="E508" s="131" t="s">
        <v>2134</v>
      </c>
      <c r="F508" s="132" t="s">
        <v>344</v>
      </c>
      <c r="G508" s="131">
        <v>125.625</v>
      </c>
      <c r="H508" s="131">
        <v>23.54</v>
      </c>
      <c r="I508" s="188">
        <v>23.54</v>
      </c>
      <c r="J508" s="131">
        <v>26.59</v>
      </c>
      <c r="K508" s="131">
        <v>16.52</v>
      </c>
      <c r="L508" s="131">
        <v>2957.21</v>
      </c>
      <c r="M508" s="131">
        <v>3340.37</v>
      </c>
    </row>
    <row r="509" spans="1:13" ht="16.5" hidden="1" customHeight="1">
      <c r="A509" s="106" t="s">
        <v>2235</v>
      </c>
      <c r="B509" s="131" t="s">
        <v>1446</v>
      </c>
      <c r="C509" s="132" t="s">
        <v>355</v>
      </c>
      <c r="D509" s="131" t="s">
        <v>2204</v>
      </c>
      <c r="E509" s="131" t="s">
        <v>1475</v>
      </c>
      <c r="F509" s="132" t="s">
        <v>344</v>
      </c>
      <c r="G509" s="131">
        <v>195.97499999999999</v>
      </c>
      <c r="H509" s="131">
        <v>20.23</v>
      </c>
      <c r="I509" s="188">
        <v>20.23</v>
      </c>
      <c r="J509" s="131">
        <v>22.86</v>
      </c>
      <c r="K509" s="131">
        <v>16.52</v>
      </c>
      <c r="L509" s="131">
        <v>3964.57</v>
      </c>
      <c r="M509" s="131">
        <v>4479.99</v>
      </c>
    </row>
    <row r="510" spans="1:13" ht="16.5" hidden="1" customHeight="1">
      <c r="A510" s="106" t="s">
        <v>2236</v>
      </c>
      <c r="B510" s="116" t="s">
        <v>1446</v>
      </c>
      <c r="C510" s="117" t="s">
        <v>355</v>
      </c>
      <c r="D510" s="116" t="s">
        <v>2237</v>
      </c>
      <c r="E510" s="116" t="s">
        <v>45</v>
      </c>
      <c r="F510" s="117" t="s">
        <v>344</v>
      </c>
      <c r="G510" s="116">
        <v>25.5</v>
      </c>
      <c r="H510" s="116">
        <v>4.22</v>
      </c>
      <c r="I510" s="123">
        <v>4.22</v>
      </c>
      <c r="J510" s="116">
        <v>4.9169999999999998</v>
      </c>
      <c r="K510" s="116">
        <v>16.52</v>
      </c>
      <c r="L510" s="116">
        <v>107.61</v>
      </c>
      <c r="M510" s="116">
        <v>125.38</v>
      </c>
    </row>
    <row r="511" spans="1:13" ht="16.5" hidden="1" customHeight="1">
      <c r="A511" s="111" t="s">
        <v>2238</v>
      </c>
      <c r="B511" s="118" t="s">
        <v>2239</v>
      </c>
      <c r="C511" s="119" t="s">
        <v>86</v>
      </c>
      <c r="D511" s="118" t="s">
        <v>2240</v>
      </c>
      <c r="E511" s="118" t="s">
        <v>1453</v>
      </c>
      <c r="F511" s="119" t="s">
        <v>344</v>
      </c>
      <c r="G511" s="118">
        <v>49.35</v>
      </c>
      <c r="H511" s="118">
        <v>3.07</v>
      </c>
      <c r="I511" s="124">
        <v>3.07</v>
      </c>
      <c r="J511" s="118">
        <v>3.58</v>
      </c>
      <c r="K511" s="118">
        <v>16.52</v>
      </c>
      <c r="L511" s="118">
        <v>151.5</v>
      </c>
      <c r="M511" s="118">
        <v>176.67</v>
      </c>
    </row>
    <row r="512" spans="1:13" ht="16.5" hidden="1" customHeight="1">
      <c r="A512" s="111" t="s">
        <v>2241</v>
      </c>
      <c r="B512" s="118" t="s">
        <v>2239</v>
      </c>
      <c r="C512" s="119" t="s">
        <v>86</v>
      </c>
      <c r="D512" s="118" t="s">
        <v>2240</v>
      </c>
      <c r="E512" s="118" t="s">
        <v>1453</v>
      </c>
      <c r="F512" s="119" t="s">
        <v>344</v>
      </c>
      <c r="G512" s="118">
        <v>12.3</v>
      </c>
      <c r="H512" s="118">
        <v>3.07</v>
      </c>
      <c r="I512" s="124">
        <v>3.07</v>
      </c>
      <c r="J512" s="118">
        <v>3.577</v>
      </c>
      <c r="K512" s="118">
        <v>16.52</v>
      </c>
      <c r="L512" s="118">
        <v>37.76</v>
      </c>
      <c r="M512" s="118">
        <v>44</v>
      </c>
    </row>
    <row r="513" spans="1:13" ht="16.5" hidden="1" customHeight="1">
      <c r="A513" s="106" t="s">
        <v>2242</v>
      </c>
      <c r="B513" s="107" t="s">
        <v>2243</v>
      </c>
      <c r="C513" s="108" t="s">
        <v>86</v>
      </c>
      <c r="D513" s="107" t="s">
        <v>2240</v>
      </c>
      <c r="E513" s="107" t="s">
        <v>2244</v>
      </c>
      <c r="F513" s="108" t="s">
        <v>344</v>
      </c>
      <c r="G513" s="107">
        <v>114</v>
      </c>
      <c r="H513" s="107">
        <v>2.19</v>
      </c>
      <c r="I513" s="120">
        <v>2.19</v>
      </c>
      <c r="J513" s="107">
        <v>2.5499999999999998</v>
      </c>
      <c r="K513" s="107">
        <v>16.52</v>
      </c>
      <c r="L513" s="107">
        <v>249.66</v>
      </c>
      <c r="M513" s="107">
        <v>290.7</v>
      </c>
    </row>
    <row r="514" spans="1:13" ht="16.5" hidden="1" customHeight="1">
      <c r="A514" s="106" t="s">
        <v>2245</v>
      </c>
      <c r="B514" s="116" t="s">
        <v>2246</v>
      </c>
      <c r="C514" s="117" t="s">
        <v>355</v>
      </c>
      <c r="D514" s="116" t="s">
        <v>2247</v>
      </c>
      <c r="E514" s="116" t="s">
        <v>45</v>
      </c>
      <c r="F514" s="117" t="s">
        <v>344</v>
      </c>
      <c r="G514" s="116">
        <v>114.786</v>
      </c>
      <c r="H514" s="116">
        <v>30.58</v>
      </c>
      <c r="I514" s="123">
        <v>30.58</v>
      </c>
      <c r="J514" s="116">
        <v>35.631999999999998</v>
      </c>
      <c r="K514" s="116">
        <v>16.52</v>
      </c>
      <c r="L514" s="116">
        <v>3510.16</v>
      </c>
      <c r="M514" s="116">
        <v>4090.05</v>
      </c>
    </row>
    <row r="515" spans="1:13" ht="16.5" hidden="1" customHeight="1">
      <c r="A515" s="106" t="s">
        <v>2248</v>
      </c>
      <c r="B515" s="107" t="s">
        <v>2249</v>
      </c>
      <c r="C515" s="108" t="s">
        <v>86</v>
      </c>
      <c r="D515" s="107" t="s">
        <v>1452</v>
      </c>
      <c r="E515" s="107" t="s">
        <v>2250</v>
      </c>
      <c r="F515" s="108" t="s">
        <v>344</v>
      </c>
      <c r="G515" s="107">
        <v>0.15</v>
      </c>
      <c r="H515" s="107">
        <v>0.4</v>
      </c>
      <c r="I515" s="120">
        <v>0.4</v>
      </c>
      <c r="J515" s="107">
        <v>0.47</v>
      </c>
      <c r="K515" s="107">
        <v>16.52</v>
      </c>
      <c r="L515" s="107">
        <v>0.06</v>
      </c>
      <c r="M515" s="107">
        <v>7.0000000000000007E-2</v>
      </c>
    </row>
    <row r="516" spans="1:13" ht="16.5" hidden="1" customHeight="1">
      <c r="A516" s="106" t="s">
        <v>2251</v>
      </c>
      <c r="B516" s="107" t="s">
        <v>1451</v>
      </c>
      <c r="C516" s="108" t="s">
        <v>86</v>
      </c>
      <c r="D516" s="107" t="s">
        <v>1452</v>
      </c>
      <c r="E516" s="107" t="s">
        <v>1453</v>
      </c>
      <c r="F516" s="108" t="s">
        <v>344</v>
      </c>
      <c r="G516" s="107">
        <v>25.18</v>
      </c>
      <c r="H516" s="107">
        <v>0.4</v>
      </c>
      <c r="I516" s="120">
        <v>0.4</v>
      </c>
      <c r="J516" s="107">
        <v>0.47</v>
      </c>
      <c r="K516" s="107">
        <v>16.52</v>
      </c>
      <c r="L516" s="107">
        <v>10.07</v>
      </c>
      <c r="M516" s="107">
        <v>11.83</v>
      </c>
    </row>
    <row r="517" spans="1:13" ht="16.5" hidden="1" customHeight="1">
      <c r="A517" s="106" t="s">
        <v>2252</v>
      </c>
      <c r="B517" s="189" t="s">
        <v>2253</v>
      </c>
      <c r="C517" s="190" t="s">
        <v>355</v>
      </c>
      <c r="D517" s="189" t="s">
        <v>2254</v>
      </c>
      <c r="E517" s="189" t="s">
        <v>45</v>
      </c>
      <c r="F517" s="190" t="s">
        <v>344</v>
      </c>
      <c r="G517" s="189">
        <v>199.2492</v>
      </c>
      <c r="H517" s="189">
        <v>16.059999999999999</v>
      </c>
      <c r="I517" s="191">
        <v>16.059999999999999</v>
      </c>
      <c r="J517" s="189">
        <v>18.713000000000001</v>
      </c>
      <c r="K517" s="189">
        <v>16.52</v>
      </c>
      <c r="L517" s="189">
        <v>3199.94</v>
      </c>
      <c r="M517" s="189">
        <v>3728.55</v>
      </c>
    </row>
    <row r="518" spans="1:13" ht="16.5" hidden="1" customHeight="1">
      <c r="A518" s="106" t="s">
        <v>2255</v>
      </c>
      <c r="B518" s="189" t="s">
        <v>2253</v>
      </c>
      <c r="C518" s="190" t="s">
        <v>355</v>
      </c>
      <c r="D518" s="189" t="s">
        <v>2256</v>
      </c>
      <c r="E518" s="189" t="s">
        <v>45</v>
      </c>
      <c r="F518" s="190" t="s">
        <v>344</v>
      </c>
      <c r="G518" s="189">
        <v>333.50479999999999</v>
      </c>
      <c r="H518" s="189">
        <v>9.07</v>
      </c>
      <c r="I518" s="191">
        <v>9.07</v>
      </c>
      <c r="J518" s="189">
        <v>10.568</v>
      </c>
      <c r="K518" s="189">
        <v>16.52</v>
      </c>
      <c r="L518" s="189">
        <v>3024.89</v>
      </c>
      <c r="M518" s="189">
        <v>3524.48</v>
      </c>
    </row>
    <row r="519" spans="1:13" ht="16.5" hidden="1" customHeight="1">
      <c r="A519" s="106" t="s">
        <v>2257</v>
      </c>
      <c r="B519" s="189" t="s">
        <v>2253</v>
      </c>
      <c r="C519" s="190" t="s">
        <v>355</v>
      </c>
      <c r="D519" s="189" t="s">
        <v>2258</v>
      </c>
      <c r="E519" s="189" t="s">
        <v>45</v>
      </c>
      <c r="F519" s="190" t="s">
        <v>344</v>
      </c>
      <c r="G519" s="189">
        <v>74.108699999999999</v>
      </c>
      <c r="H519" s="189">
        <v>5.38</v>
      </c>
      <c r="I519" s="191">
        <v>5.38</v>
      </c>
      <c r="J519" s="189">
        <v>6.2690000000000001</v>
      </c>
      <c r="K519" s="189">
        <v>16.52</v>
      </c>
      <c r="L519" s="189">
        <v>398.7</v>
      </c>
      <c r="M519" s="189">
        <v>464.59</v>
      </c>
    </row>
    <row r="520" spans="1:13" ht="16.5" hidden="1" customHeight="1">
      <c r="A520" s="106" t="s">
        <v>2259</v>
      </c>
      <c r="B520" s="116" t="s">
        <v>2253</v>
      </c>
      <c r="C520" s="117" t="s">
        <v>355</v>
      </c>
      <c r="D520" s="116" t="s">
        <v>2260</v>
      </c>
      <c r="E520" s="116" t="s">
        <v>45</v>
      </c>
      <c r="F520" s="117" t="s">
        <v>344</v>
      </c>
      <c r="G520" s="116">
        <v>12.9941</v>
      </c>
      <c r="H520" s="116">
        <v>2.2799999999999998</v>
      </c>
      <c r="I520" s="123">
        <v>2.2799999999999998</v>
      </c>
      <c r="J520" s="116">
        <v>2.657</v>
      </c>
      <c r="K520" s="116">
        <v>16.52</v>
      </c>
      <c r="L520" s="116">
        <v>29.63</v>
      </c>
      <c r="M520" s="116">
        <v>34.53</v>
      </c>
    </row>
    <row r="521" spans="1:13" ht="16.5" hidden="1" customHeight="1">
      <c r="A521" s="106" t="s">
        <v>2261</v>
      </c>
      <c r="B521" s="116" t="s">
        <v>2253</v>
      </c>
      <c r="C521" s="117" t="s">
        <v>355</v>
      </c>
      <c r="D521" s="116" t="s">
        <v>2262</v>
      </c>
      <c r="E521" s="116" t="s">
        <v>45</v>
      </c>
      <c r="F521" s="117" t="s">
        <v>344</v>
      </c>
      <c r="G521" s="116">
        <v>267.65370000000001</v>
      </c>
      <c r="H521" s="116">
        <v>5.38</v>
      </c>
      <c r="I521" s="123">
        <v>5.38</v>
      </c>
      <c r="J521" s="116">
        <v>6.2690000000000001</v>
      </c>
      <c r="K521" s="116">
        <v>16.52</v>
      </c>
      <c r="L521" s="116">
        <v>1439.98</v>
      </c>
      <c r="M521" s="116">
        <v>1677.92</v>
      </c>
    </row>
    <row r="522" spans="1:13" ht="16.5" hidden="1" customHeight="1">
      <c r="A522" s="106" t="s">
        <v>2263</v>
      </c>
      <c r="B522" s="189" t="s">
        <v>2253</v>
      </c>
      <c r="C522" s="190" t="s">
        <v>355</v>
      </c>
      <c r="D522" s="189" t="s">
        <v>2264</v>
      </c>
      <c r="E522" s="189" t="s">
        <v>45</v>
      </c>
      <c r="F522" s="190" t="s">
        <v>344</v>
      </c>
      <c r="G522" s="189">
        <v>675.23400000000004</v>
      </c>
      <c r="H522" s="189">
        <v>16.059999999999999</v>
      </c>
      <c r="I522" s="191">
        <v>16.059999999999999</v>
      </c>
      <c r="J522" s="189">
        <v>18.713000000000001</v>
      </c>
      <c r="K522" s="189">
        <v>16.52</v>
      </c>
      <c r="L522" s="189">
        <v>10844.26</v>
      </c>
      <c r="M522" s="189">
        <v>12635.65</v>
      </c>
    </row>
    <row r="523" spans="1:13" ht="16.5" hidden="1" customHeight="1">
      <c r="A523" s="106" t="s">
        <v>2265</v>
      </c>
      <c r="B523" s="189" t="s">
        <v>2253</v>
      </c>
      <c r="C523" s="190" t="s">
        <v>355</v>
      </c>
      <c r="D523" s="189" t="s">
        <v>2266</v>
      </c>
      <c r="E523" s="189" t="s">
        <v>45</v>
      </c>
      <c r="F523" s="190" t="s">
        <v>344</v>
      </c>
      <c r="G523" s="189">
        <v>306.5745</v>
      </c>
      <c r="H523" s="189">
        <v>30.58</v>
      </c>
      <c r="I523" s="191">
        <v>30.58</v>
      </c>
      <c r="J523" s="189">
        <v>35.631999999999998</v>
      </c>
      <c r="K523" s="189">
        <v>16.52</v>
      </c>
      <c r="L523" s="189">
        <v>9375.0499999999993</v>
      </c>
      <c r="M523" s="189">
        <v>10923.86</v>
      </c>
    </row>
    <row r="524" spans="1:13" ht="16.5" hidden="1" customHeight="1">
      <c r="A524" s="106" t="s">
        <v>2267</v>
      </c>
      <c r="B524" s="116" t="s">
        <v>2253</v>
      </c>
      <c r="C524" s="117" t="s">
        <v>355</v>
      </c>
      <c r="D524" s="116" t="s">
        <v>2268</v>
      </c>
      <c r="E524" s="116" t="s">
        <v>45</v>
      </c>
      <c r="F524" s="117" t="s">
        <v>344</v>
      </c>
      <c r="G524" s="116">
        <v>63.798000000000002</v>
      </c>
      <c r="H524" s="116">
        <v>9.07</v>
      </c>
      <c r="I524" s="123">
        <v>9.07</v>
      </c>
      <c r="J524" s="116">
        <v>10.568</v>
      </c>
      <c r="K524" s="116">
        <v>16.52</v>
      </c>
      <c r="L524" s="116">
        <v>578.65</v>
      </c>
      <c r="M524" s="116">
        <v>674.22</v>
      </c>
    </row>
    <row r="525" spans="1:13" ht="16.5" hidden="1" customHeight="1">
      <c r="A525" s="106" t="s">
        <v>2269</v>
      </c>
      <c r="B525" s="107" t="s">
        <v>2270</v>
      </c>
      <c r="C525" s="108" t="s">
        <v>86</v>
      </c>
      <c r="D525" s="107" t="s">
        <v>2271</v>
      </c>
      <c r="E525" s="107" t="s">
        <v>1472</v>
      </c>
      <c r="F525" s="108" t="s">
        <v>344</v>
      </c>
      <c r="G525" s="107">
        <v>2.5716000000000001</v>
      </c>
      <c r="H525" s="107">
        <v>5</v>
      </c>
      <c r="I525" s="120">
        <v>5</v>
      </c>
      <c r="J525" s="107">
        <v>5.83</v>
      </c>
      <c r="K525" s="107">
        <v>16.52</v>
      </c>
      <c r="L525" s="107">
        <v>12.86</v>
      </c>
      <c r="M525" s="107">
        <v>14.99</v>
      </c>
    </row>
    <row r="526" spans="1:13" ht="16.5" hidden="1" customHeight="1">
      <c r="A526" s="106" t="s">
        <v>2272</v>
      </c>
      <c r="B526" s="116" t="s">
        <v>2273</v>
      </c>
      <c r="C526" s="117" t="s">
        <v>355</v>
      </c>
      <c r="D526" s="116" t="s">
        <v>2274</v>
      </c>
      <c r="E526" s="116" t="s">
        <v>45</v>
      </c>
      <c r="F526" s="117" t="s">
        <v>344</v>
      </c>
      <c r="G526" s="116">
        <v>91.44</v>
      </c>
      <c r="H526" s="116">
        <v>26</v>
      </c>
      <c r="I526" s="123">
        <v>26</v>
      </c>
      <c r="J526" s="116">
        <v>30.295000000000002</v>
      </c>
      <c r="K526" s="116">
        <v>16.52</v>
      </c>
      <c r="L526" s="116">
        <v>2377.44</v>
      </c>
      <c r="M526" s="116">
        <v>2770.17</v>
      </c>
    </row>
    <row r="527" spans="1:13" ht="16.5" hidden="1" customHeight="1">
      <c r="A527" s="106" t="s">
        <v>2275</v>
      </c>
      <c r="B527" s="116" t="s">
        <v>2273</v>
      </c>
      <c r="C527" s="117" t="s">
        <v>355</v>
      </c>
      <c r="D527" s="116" t="s">
        <v>2276</v>
      </c>
      <c r="E527" s="116" t="s">
        <v>45</v>
      </c>
      <c r="F527" s="117" t="s">
        <v>344</v>
      </c>
      <c r="G527" s="116">
        <v>152.4</v>
      </c>
      <c r="H527" s="116">
        <v>37.65</v>
      </c>
      <c r="I527" s="123">
        <v>37.65</v>
      </c>
      <c r="J527" s="116">
        <v>43.87</v>
      </c>
      <c r="K527" s="116">
        <v>16.52</v>
      </c>
      <c r="L527" s="116">
        <v>5737.86</v>
      </c>
      <c r="M527" s="116">
        <v>6685.79</v>
      </c>
    </row>
    <row r="528" spans="1:13" ht="16.5" hidden="1" customHeight="1">
      <c r="A528" s="106" t="s">
        <v>2277</v>
      </c>
      <c r="B528" s="116" t="s">
        <v>2273</v>
      </c>
      <c r="C528" s="117" t="s">
        <v>355</v>
      </c>
      <c r="D528" s="116" t="s">
        <v>2278</v>
      </c>
      <c r="E528" s="116" t="s">
        <v>45</v>
      </c>
      <c r="F528" s="117" t="s">
        <v>344</v>
      </c>
      <c r="G528" s="116">
        <v>91.44</v>
      </c>
      <c r="H528" s="116">
        <v>18.12</v>
      </c>
      <c r="I528" s="123">
        <v>18.12</v>
      </c>
      <c r="J528" s="116">
        <v>21.113</v>
      </c>
      <c r="K528" s="116">
        <v>16.52</v>
      </c>
      <c r="L528" s="116">
        <v>1656.89</v>
      </c>
      <c r="M528" s="116">
        <v>1930.57</v>
      </c>
    </row>
    <row r="529" spans="1:13" ht="16.5" hidden="1" customHeight="1">
      <c r="A529" s="106" t="s">
        <v>2279</v>
      </c>
      <c r="B529" s="116" t="s">
        <v>2273</v>
      </c>
      <c r="C529" s="117" t="s">
        <v>355</v>
      </c>
      <c r="D529" s="116" t="s">
        <v>2280</v>
      </c>
      <c r="E529" s="116" t="s">
        <v>45</v>
      </c>
      <c r="F529" s="117" t="s">
        <v>344</v>
      </c>
      <c r="G529" s="116">
        <v>101.6</v>
      </c>
      <c r="H529" s="116">
        <v>42</v>
      </c>
      <c r="I529" s="123">
        <v>42</v>
      </c>
      <c r="J529" s="116">
        <v>48.938000000000002</v>
      </c>
      <c r="K529" s="116">
        <v>16.52</v>
      </c>
      <c r="L529" s="116">
        <v>4267.2</v>
      </c>
      <c r="M529" s="116">
        <v>4972.1000000000004</v>
      </c>
    </row>
    <row r="530" spans="1:13" ht="16.5" hidden="1" customHeight="1">
      <c r="A530" s="106" t="s">
        <v>2281</v>
      </c>
      <c r="B530" s="116" t="s">
        <v>2273</v>
      </c>
      <c r="C530" s="117" t="s">
        <v>355</v>
      </c>
      <c r="D530" s="116" t="s">
        <v>2282</v>
      </c>
      <c r="E530" s="116" t="s">
        <v>45</v>
      </c>
      <c r="F530" s="117" t="s">
        <v>344</v>
      </c>
      <c r="G530" s="116">
        <v>101.6</v>
      </c>
      <c r="H530" s="116">
        <v>58.41</v>
      </c>
      <c r="I530" s="123">
        <v>58.41</v>
      </c>
      <c r="J530" s="116">
        <v>68.058999999999997</v>
      </c>
      <c r="K530" s="116">
        <v>16.52</v>
      </c>
      <c r="L530" s="116">
        <v>5934.46</v>
      </c>
      <c r="M530" s="116">
        <v>6914.79</v>
      </c>
    </row>
    <row r="531" spans="1:13" ht="16.5" hidden="1" customHeight="1">
      <c r="A531" s="106" t="s">
        <v>2283</v>
      </c>
      <c r="B531" s="107" t="s">
        <v>2284</v>
      </c>
      <c r="C531" s="108" t="s">
        <v>86</v>
      </c>
      <c r="D531" s="107" t="s">
        <v>2285</v>
      </c>
      <c r="E531" s="107" t="s">
        <v>2051</v>
      </c>
      <c r="F531" s="108" t="s">
        <v>344</v>
      </c>
      <c r="G531" s="107">
        <v>8.8000000000000007</v>
      </c>
      <c r="H531" s="107">
        <v>3.09</v>
      </c>
      <c r="I531" s="120">
        <v>3.09</v>
      </c>
      <c r="J531" s="107">
        <v>3.6</v>
      </c>
      <c r="K531" s="107">
        <v>16.52</v>
      </c>
      <c r="L531" s="107">
        <v>27.19</v>
      </c>
      <c r="M531" s="107">
        <v>31.68</v>
      </c>
    </row>
    <row r="532" spans="1:13" ht="16.5" hidden="1" customHeight="1">
      <c r="A532" s="106" t="s">
        <v>2286</v>
      </c>
      <c r="B532" s="109" t="s">
        <v>2287</v>
      </c>
      <c r="C532" s="110" t="s">
        <v>86</v>
      </c>
      <c r="D532" s="109" t="s">
        <v>2288</v>
      </c>
      <c r="E532" s="109" t="s">
        <v>1472</v>
      </c>
      <c r="F532" s="110" t="s">
        <v>142</v>
      </c>
      <c r="G532" s="109">
        <v>6.06</v>
      </c>
      <c r="H532" s="109">
        <v>1.54</v>
      </c>
      <c r="I532" s="180">
        <v>0.24</v>
      </c>
      <c r="J532" s="109">
        <v>0.28000000000000003</v>
      </c>
      <c r="K532" s="109">
        <v>16.52</v>
      </c>
      <c r="L532" s="109">
        <v>1.45</v>
      </c>
      <c r="M532" s="109">
        <v>1.7</v>
      </c>
    </row>
    <row r="533" spans="1:13" ht="16.5" hidden="1" customHeight="1">
      <c r="A533" s="106" t="s">
        <v>2289</v>
      </c>
      <c r="B533" s="107" t="s">
        <v>2290</v>
      </c>
      <c r="C533" s="108" t="s">
        <v>86</v>
      </c>
      <c r="D533" s="107" t="s">
        <v>2288</v>
      </c>
      <c r="E533" s="107" t="s">
        <v>1459</v>
      </c>
      <c r="F533" s="108" t="s">
        <v>142</v>
      </c>
      <c r="G533" s="107">
        <v>24.24</v>
      </c>
      <c r="H533" s="107">
        <v>2.4900000000000002</v>
      </c>
      <c r="I533" s="120">
        <v>2.4900000000000002</v>
      </c>
      <c r="J533" s="107">
        <v>2.9</v>
      </c>
      <c r="K533" s="107">
        <v>16.52</v>
      </c>
      <c r="L533" s="107">
        <v>60.36</v>
      </c>
      <c r="M533" s="107">
        <v>70.3</v>
      </c>
    </row>
    <row r="534" spans="1:13" ht="16.5" hidden="1" customHeight="1">
      <c r="A534" s="106" t="s">
        <v>2291</v>
      </c>
      <c r="B534" s="107" t="s">
        <v>2292</v>
      </c>
      <c r="C534" s="108" t="s">
        <v>86</v>
      </c>
      <c r="D534" s="107" t="s">
        <v>2293</v>
      </c>
      <c r="E534" s="107" t="s">
        <v>1472</v>
      </c>
      <c r="F534" s="108" t="s">
        <v>142</v>
      </c>
      <c r="G534" s="107">
        <v>3.03</v>
      </c>
      <c r="H534" s="107">
        <v>2.91</v>
      </c>
      <c r="I534" s="120">
        <v>2.91</v>
      </c>
      <c r="J534" s="107">
        <v>3.39</v>
      </c>
      <c r="K534" s="107">
        <v>16.52</v>
      </c>
      <c r="L534" s="107">
        <v>8.82</v>
      </c>
      <c r="M534" s="107">
        <v>10.27</v>
      </c>
    </row>
    <row r="535" spans="1:13" ht="16.5" hidden="1" customHeight="1">
      <c r="A535" s="106" t="s">
        <v>2294</v>
      </c>
      <c r="B535" s="107" t="s">
        <v>2295</v>
      </c>
      <c r="C535" s="108" t="s">
        <v>86</v>
      </c>
      <c r="D535" s="107" t="s">
        <v>2293</v>
      </c>
      <c r="E535" s="107" t="s">
        <v>1459</v>
      </c>
      <c r="F535" s="108" t="s">
        <v>142</v>
      </c>
      <c r="G535" s="107">
        <v>12.12</v>
      </c>
      <c r="H535" s="107">
        <v>3.85</v>
      </c>
      <c r="I535" s="120">
        <v>3.85</v>
      </c>
      <c r="J535" s="107">
        <v>4.49</v>
      </c>
      <c r="K535" s="107">
        <v>16.52</v>
      </c>
      <c r="L535" s="107">
        <v>46.66</v>
      </c>
      <c r="M535" s="107">
        <v>54.42</v>
      </c>
    </row>
    <row r="536" spans="1:13" ht="16.5" hidden="1" customHeight="1">
      <c r="A536" s="106" t="s">
        <v>2296</v>
      </c>
      <c r="B536" s="107" t="s">
        <v>2297</v>
      </c>
      <c r="C536" s="108" t="s">
        <v>86</v>
      </c>
      <c r="D536" s="107" t="s">
        <v>2098</v>
      </c>
      <c r="E536" s="107" t="s">
        <v>1472</v>
      </c>
      <c r="F536" s="108" t="s">
        <v>142</v>
      </c>
      <c r="G536" s="107">
        <v>81.81</v>
      </c>
      <c r="H536" s="107">
        <v>1.1499999999999999</v>
      </c>
      <c r="I536" s="120">
        <v>1.1499999999999999</v>
      </c>
      <c r="J536" s="107">
        <v>1.34</v>
      </c>
      <c r="K536" s="107">
        <v>16.52</v>
      </c>
      <c r="L536" s="107">
        <v>94.08</v>
      </c>
      <c r="M536" s="107">
        <v>109.63</v>
      </c>
    </row>
    <row r="537" spans="1:13" ht="16.5" hidden="1" customHeight="1">
      <c r="A537" s="106" t="s">
        <v>2298</v>
      </c>
      <c r="B537" s="107" t="s">
        <v>2299</v>
      </c>
      <c r="C537" s="108" t="s">
        <v>86</v>
      </c>
      <c r="D537" s="107" t="s">
        <v>2098</v>
      </c>
      <c r="E537" s="107" t="s">
        <v>1459</v>
      </c>
      <c r="F537" s="108" t="s">
        <v>142</v>
      </c>
      <c r="G537" s="107">
        <v>88.88</v>
      </c>
      <c r="H537" s="107">
        <v>8.75</v>
      </c>
      <c r="I537" s="120">
        <v>8.75</v>
      </c>
      <c r="J537" s="107">
        <v>10.199999999999999</v>
      </c>
      <c r="K537" s="107">
        <v>16.52</v>
      </c>
      <c r="L537" s="107">
        <v>777.7</v>
      </c>
      <c r="M537" s="107">
        <v>906.58</v>
      </c>
    </row>
    <row r="538" spans="1:13" ht="16.5" hidden="1" customHeight="1">
      <c r="A538" s="106" t="s">
        <v>2300</v>
      </c>
      <c r="B538" s="107" t="s">
        <v>2301</v>
      </c>
      <c r="C538" s="108" t="s">
        <v>86</v>
      </c>
      <c r="D538" s="107" t="s">
        <v>2302</v>
      </c>
      <c r="E538" s="107" t="s">
        <v>1472</v>
      </c>
      <c r="F538" s="108" t="s">
        <v>142</v>
      </c>
      <c r="G538" s="107">
        <v>3.03</v>
      </c>
      <c r="H538" s="107">
        <v>1.56</v>
      </c>
      <c r="I538" s="120">
        <v>1.56</v>
      </c>
      <c r="J538" s="107">
        <v>1.82</v>
      </c>
      <c r="K538" s="107">
        <v>16.52</v>
      </c>
      <c r="L538" s="107">
        <v>4.7300000000000004</v>
      </c>
      <c r="M538" s="107">
        <v>5.51</v>
      </c>
    </row>
    <row r="539" spans="1:13" ht="16.5" hidden="1" customHeight="1">
      <c r="A539" s="106" t="s">
        <v>2303</v>
      </c>
      <c r="B539" s="107" t="s">
        <v>2304</v>
      </c>
      <c r="C539" s="108" t="s">
        <v>86</v>
      </c>
      <c r="D539" s="107" t="s">
        <v>2302</v>
      </c>
      <c r="E539" s="107" t="s">
        <v>1459</v>
      </c>
      <c r="F539" s="108" t="s">
        <v>142</v>
      </c>
      <c r="G539" s="107">
        <v>12.12</v>
      </c>
      <c r="H539" s="107">
        <v>1.88</v>
      </c>
      <c r="I539" s="120">
        <v>1.88</v>
      </c>
      <c r="J539" s="107">
        <v>2.19</v>
      </c>
      <c r="K539" s="107">
        <v>16.52</v>
      </c>
      <c r="L539" s="107">
        <v>22.79</v>
      </c>
      <c r="M539" s="107">
        <v>26.54</v>
      </c>
    </row>
    <row r="540" spans="1:13" ht="16.5" hidden="1" customHeight="1">
      <c r="A540" s="106" t="s">
        <v>2305</v>
      </c>
      <c r="B540" s="107" t="s">
        <v>1454</v>
      </c>
      <c r="C540" s="108" t="s">
        <v>86</v>
      </c>
      <c r="D540" s="107" t="s">
        <v>1455</v>
      </c>
      <c r="E540" s="107" t="s">
        <v>1456</v>
      </c>
      <c r="F540" s="108" t="s">
        <v>142</v>
      </c>
      <c r="G540" s="107">
        <v>1176.26</v>
      </c>
      <c r="H540" s="107">
        <v>3.03</v>
      </c>
      <c r="I540" s="120">
        <v>3.03</v>
      </c>
      <c r="J540" s="107">
        <v>3.53</v>
      </c>
      <c r="K540" s="107">
        <v>16.52</v>
      </c>
      <c r="L540" s="107">
        <v>3564.07</v>
      </c>
      <c r="M540" s="107">
        <v>4152.2</v>
      </c>
    </row>
    <row r="541" spans="1:13" ht="16.5" hidden="1" customHeight="1">
      <c r="A541" s="106" t="s">
        <v>2306</v>
      </c>
      <c r="B541" s="107" t="s">
        <v>2307</v>
      </c>
      <c r="C541" s="108" t="s">
        <v>86</v>
      </c>
      <c r="D541" s="107" t="s">
        <v>2308</v>
      </c>
      <c r="E541" s="107" t="s">
        <v>1459</v>
      </c>
      <c r="F541" s="108" t="s">
        <v>142</v>
      </c>
      <c r="G541" s="107">
        <v>370.67</v>
      </c>
      <c r="H541" s="107">
        <v>2.4</v>
      </c>
      <c r="I541" s="120">
        <v>2.4</v>
      </c>
      <c r="J541" s="107">
        <v>2.8</v>
      </c>
      <c r="K541" s="107">
        <v>16.52</v>
      </c>
      <c r="L541" s="107">
        <v>889.61</v>
      </c>
      <c r="M541" s="107">
        <v>1037.8800000000001</v>
      </c>
    </row>
    <row r="542" spans="1:13" ht="16.5" hidden="1" customHeight="1">
      <c r="A542" s="106" t="s">
        <v>2309</v>
      </c>
      <c r="B542" s="107" t="s">
        <v>2310</v>
      </c>
      <c r="C542" s="108" t="s">
        <v>86</v>
      </c>
      <c r="D542" s="107" t="s">
        <v>2311</v>
      </c>
      <c r="E542" s="107" t="s">
        <v>2312</v>
      </c>
      <c r="F542" s="108" t="s">
        <v>142</v>
      </c>
      <c r="G542" s="107">
        <v>36.700000000000003</v>
      </c>
      <c r="H542" s="107">
        <v>1.26</v>
      </c>
      <c r="I542" s="120">
        <v>1.26</v>
      </c>
      <c r="J542" s="107">
        <v>1.47</v>
      </c>
      <c r="K542" s="107">
        <v>16.52</v>
      </c>
      <c r="L542" s="107">
        <v>46.24</v>
      </c>
      <c r="M542" s="107">
        <v>53.95</v>
      </c>
    </row>
    <row r="543" spans="1:13" ht="16.5" hidden="1" customHeight="1">
      <c r="A543" s="106" t="s">
        <v>2313</v>
      </c>
      <c r="B543" s="107" t="s">
        <v>1457</v>
      </c>
      <c r="C543" s="108" t="s">
        <v>86</v>
      </c>
      <c r="D543" s="107" t="s">
        <v>1458</v>
      </c>
      <c r="E543" s="107" t="s">
        <v>1459</v>
      </c>
      <c r="F543" s="108" t="s">
        <v>142</v>
      </c>
      <c r="G543" s="107">
        <v>86.674499999999995</v>
      </c>
      <c r="H543" s="107">
        <v>0.16</v>
      </c>
      <c r="I543" s="120">
        <v>0.16</v>
      </c>
      <c r="J543" s="107">
        <v>0.19</v>
      </c>
      <c r="K543" s="107">
        <v>16.52</v>
      </c>
      <c r="L543" s="107">
        <v>13.87</v>
      </c>
      <c r="M543" s="107">
        <v>16.47</v>
      </c>
    </row>
    <row r="544" spans="1:13" ht="16.5" hidden="1" customHeight="1">
      <c r="A544" s="106" t="s">
        <v>2314</v>
      </c>
      <c r="B544" s="107" t="s">
        <v>1460</v>
      </c>
      <c r="C544" s="108" t="s">
        <v>86</v>
      </c>
      <c r="D544" s="107" t="s">
        <v>1458</v>
      </c>
      <c r="E544" s="107" t="s">
        <v>1077</v>
      </c>
      <c r="F544" s="108" t="s">
        <v>142</v>
      </c>
      <c r="G544" s="107">
        <v>25.282399999999999</v>
      </c>
      <c r="H544" s="107">
        <v>0.34</v>
      </c>
      <c r="I544" s="120">
        <v>0.34</v>
      </c>
      <c r="J544" s="107">
        <v>0.4</v>
      </c>
      <c r="K544" s="107">
        <v>16.52</v>
      </c>
      <c r="L544" s="107">
        <v>8.6</v>
      </c>
      <c r="M544" s="107">
        <v>10.11</v>
      </c>
    </row>
    <row r="545" spans="1:13" ht="16.5" hidden="1" customHeight="1">
      <c r="A545" s="106" t="s">
        <v>2315</v>
      </c>
      <c r="B545" s="107" t="s">
        <v>1461</v>
      </c>
      <c r="C545" s="108" t="s">
        <v>86</v>
      </c>
      <c r="D545" s="107" t="s">
        <v>1462</v>
      </c>
      <c r="E545" s="107" t="s">
        <v>1463</v>
      </c>
      <c r="F545" s="108" t="s">
        <v>142</v>
      </c>
      <c r="G545" s="107">
        <v>399.04989999999998</v>
      </c>
      <c r="H545" s="107">
        <v>1.97</v>
      </c>
      <c r="I545" s="120">
        <v>1.97</v>
      </c>
      <c r="J545" s="107">
        <v>2.2999999999999998</v>
      </c>
      <c r="K545" s="107">
        <v>16.52</v>
      </c>
      <c r="L545" s="107">
        <v>786.13</v>
      </c>
      <c r="M545" s="107">
        <v>917.81</v>
      </c>
    </row>
    <row r="546" spans="1:13" ht="16.5" hidden="1" customHeight="1">
      <c r="A546" s="106" t="s">
        <v>2316</v>
      </c>
      <c r="B546" s="107" t="s">
        <v>1464</v>
      </c>
      <c r="C546" s="108" t="s">
        <v>86</v>
      </c>
      <c r="D546" s="107" t="s">
        <v>1462</v>
      </c>
      <c r="E546" s="107" t="s">
        <v>1465</v>
      </c>
      <c r="F546" s="108" t="s">
        <v>142</v>
      </c>
      <c r="G546" s="107">
        <v>92.452799999999996</v>
      </c>
      <c r="H546" s="107">
        <v>2.42</v>
      </c>
      <c r="I546" s="120">
        <v>2.42</v>
      </c>
      <c r="J546" s="107">
        <v>2.82</v>
      </c>
      <c r="K546" s="107">
        <v>16.52</v>
      </c>
      <c r="L546" s="107">
        <v>223.74</v>
      </c>
      <c r="M546" s="107">
        <v>260.72000000000003</v>
      </c>
    </row>
    <row r="547" spans="1:13" ht="16.5" hidden="1" customHeight="1">
      <c r="A547" s="106" t="s">
        <v>2317</v>
      </c>
      <c r="B547" s="107" t="s">
        <v>1466</v>
      </c>
      <c r="C547" s="108" t="s">
        <v>86</v>
      </c>
      <c r="D547" s="107" t="s">
        <v>1462</v>
      </c>
      <c r="E547" s="107" t="s">
        <v>1467</v>
      </c>
      <c r="F547" s="108" t="s">
        <v>142</v>
      </c>
      <c r="G547" s="107">
        <v>11.4734</v>
      </c>
      <c r="H547" s="107">
        <v>3.12</v>
      </c>
      <c r="I547" s="120">
        <v>3.12</v>
      </c>
      <c r="J547" s="107">
        <v>3.64</v>
      </c>
      <c r="K547" s="107">
        <v>16.52</v>
      </c>
      <c r="L547" s="107">
        <v>35.799999999999997</v>
      </c>
      <c r="M547" s="107">
        <v>41.76</v>
      </c>
    </row>
    <row r="548" spans="1:13" ht="16.5" hidden="1" customHeight="1">
      <c r="A548" s="106" t="s">
        <v>2318</v>
      </c>
      <c r="B548" s="107" t="s">
        <v>1468</v>
      </c>
      <c r="C548" s="108" t="s">
        <v>86</v>
      </c>
      <c r="D548" s="107" t="s">
        <v>1462</v>
      </c>
      <c r="E548" s="107" t="s">
        <v>1469</v>
      </c>
      <c r="F548" s="108" t="s">
        <v>142</v>
      </c>
      <c r="G548" s="107">
        <v>26.9678</v>
      </c>
      <c r="H548" s="107">
        <v>5.38</v>
      </c>
      <c r="I548" s="120">
        <v>5.38</v>
      </c>
      <c r="J548" s="107">
        <v>6.27</v>
      </c>
      <c r="K548" s="107">
        <v>16.52</v>
      </c>
      <c r="L548" s="107">
        <v>145.09</v>
      </c>
      <c r="M548" s="107">
        <v>169.09</v>
      </c>
    </row>
    <row r="549" spans="1:13" ht="16.5" hidden="1" customHeight="1">
      <c r="A549" s="106" t="s">
        <v>2319</v>
      </c>
      <c r="B549" s="116" t="s">
        <v>2320</v>
      </c>
      <c r="C549" s="117" t="s">
        <v>355</v>
      </c>
      <c r="D549" s="116" t="s">
        <v>2321</v>
      </c>
      <c r="E549" s="116" t="s">
        <v>1459</v>
      </c>
      <c r="F549" s="117" t="s">
        <v>142</v>
      </c>
      <c r="G549" s="116">
        <v>359.26499999999999</v>
      </c>
      <c r="H549" s="116">
        <v>2.4500000000000002</v>
      </c>
      <c r="I549" s="123">
        <v>2.4500000000000002</v>
      </c>
      <c r="J549" s="116">
        <v>2.86</v>
      </c>
      <c r="K549" s="116">
        <v>16.52</v>
      </c>
      <c r="L549" s="116">
        <v>880.2</v>
      </c>
      <c r="M549" s="116">
        <v>1027.5</v>
      </c>
    </row>
    <row r="550" spans="1:13" ht="16.5" hidden="1" customHeight="1">
      <c r="A550" s="106" t="s">
        <v>2322</v>
      </c>
      <c r="B550" s="116" t="s">
        <v>2320</v>
      </c>
      <c r="C550" s="117" t="s">
        <v>355</v>
      </c>
      <c r="D550" s="116" t="s">
        <v>2321</v>
      </c>
      <c r="E550" s="116" t="s">
        <v>2134</v>
      </c>
      <c r="F550" s="117" t="s">
        <v>142</v>
      </c>
      <c r="G550" s="116">
        <v>107.625</v>
      </c>
      <c r="H550" s="116">
        <v>6.33</v>
      </c>
      <c r="I550" s="123">
        <v>6.33</v>
      </c>
      <c r="J550" s="116">
        <v>7.38</v>
      </c>
      <c r="K550" s="116">
        <v>16.52</v>
      </c>
      <c r="L550" s="116">
        <v>681.27</v>
      </c>
      <c r="M550" s="116">
        <v>794.27</v>
      </c>
    </row>
    <row r="551" spans="1:13" ht="16.5" hidden="1" customHeight="1">
      <c r="A551" s="106" t="s">
        <v>2323</v>
      </c>
      <c r="B551" s="116" t="s">
        <v>2320</v>
      </c>
      <c r="C551" s="117" t="s">
        <v>355</v>
      </c>
      <c r="D551" s="116" t="s">
        <v>2321</v>
      </c>
      <c r="E551" s="116" t="s">
        <v>1475</v>
      </c>
      <c r="F551" s="117" t="s">
        <v>142</v>
      </c>
      <c r="G551" s="116">
        <v>133.965</v>
      </c>
      <c r="H551" s="116">
        <v>5.24</v>
      </c>
      <c r="I551" s="123">
        <v>5.24</v>
      </c>
      <c r="J551" s="116">
        <v>6.1</v>
      </c>
      <c r="K551" s="116">
        <v>16.52</v>
      </c>
      <c r="L551" s="116">
        <v>701.98</v>
      </c>
      <c r="M551" s="116">
        <v>817.19</v>
      </c>
    </row>
    <row r="552" spans="1:13" ht="16.5" hidden="1" customHeight="1">
      <c r="A552" s="106" t="s">
        <v>2324</v>
      </c>
      <c r="B552" s="116" t="s">
        <v>2325</v>
      </c>
      <c r="C552" s="117" t="s">
        <v>355</v>
      </c>
      <c r="D552" s="116" t="s">
        <v>2326</v>
      </c>
      <c r="E552" s="116" t="s">
        <v>2022</v>
      </c>
      <c r="F552" s="117" t="s">
        <v>138</v>
      </c>
      <c r="G552" s="116">
        <v>74.37</v>
      </c>
      <c r="H552" s="116">
        <v>76.38</v>
      </c>
      <c r="I552" s="123">
        <v>76.38</v>
      </c>
      <c r="J552" s="116">
        <v>89</v>
      </c>
      <c r="K552" s="116">
        <v>16.52</v>
      </c>
      <c r="L552" s="116">
        <v>5680.38</v>
      </c>
      <c r="M552" s="116">
        <v>6618.93</v>
      </c>
    </row>
    <row r="553" spans="1:13" ht="16.5" hidden="1" customHeight="1">
      <c r="A553" s="106" t="s">
        <v>2327</v>
      </c>
      <c r="B553" s="116" t="s">
        <v>2325</v>
      </c>
      <c r="C553" s="117" t="s">
        <v>355</v>
      </c>
      <c r="D553" s="116" t="s">
        <v>2326</v>
      </c>
      <c r="E553" s="116" t="s">
        <v>2205</v>
      </c>
      <c r="F553" s="117" t="s">
        <v>138</v>
      </c>
      <c r="G553" s="116">
        <v>7.0350000000000001</v>
      </c>
      <c r="H553" s="116">
        <v>75.11</v>
      </c>
      <c r="I553" s="123">
        <v>75.11</v>
      </c>
      <c r="J553" s="116">
        <v>87.52</v>
      </c>
      <c r="K553" s="116">
        <v>16.52</v>
      </c>
      <c r="L553" s="116">
        <v>528.4</v>
      </c>
      <c r="M553" s="116">
        <v>615.70000000000005</v>
      </c>
    </row>
    <row r="554" spans="1:13" ht="16.5" hidden="1" customHeight="1">
      <c r="A554" s="106" t="s">
        <v>2328</v>
      </c>
      <c r="B554" s="116" t="s">
        <v>2325</v>
      </c>
      <c r="C554" s="117" t="s">
        <v>355</v>
      </c>
      <c r="D554" s="116" t="s">
        <v>2326</v>
      </c>
      <c r="E554" s="116" t="s">
        <v>2137</v>
      </c>
      <c r="F554" s="117" t="s">
        <v>138</v>
      </c>
      <c r="G554" s="116">
        <v>29.145</v>
      </c>
      <c r="H554" s="116">
        <v>55.78</v>
      </c>
      <c r="I554" s="123">
        <v>55.78</v>
      </c>
      <c r="J554" s="116">
        <v>65</v>
      </c>
      <c r="K554" s="116">
        <v>16.52</v>
      </c>
      <c r="L554" s="116">
        <v>1625.71</v>
      </c>
      <c r="M554" s="116">
        <v>1894.43</v>
      </c>
    </row>
    <row r="555" spans="1:13" ht="16.5" hidden="1" customHeight="1">
      <c r="A555" s="106" t="s">
        <v>2329</v>
      </c>
      <c r="B555" s="116" t="s">
        <v>2325</v>
      </c>
      <c r="C555" s="117" t="s">
        <v>355</v>
      </c>
      <c r="D555" s="116" t="s">
        <v>2326</v>
      </c>
      <c r="E555" s="116" t="s">
        <v>2156</v>
      </c>
      <c r="F555" s="117" t="s">
        <v>138</v>
      </c>
      <c r="G555" s="116">
        <v>410.04</v>
      </c>
      <c r="H555" s="116">
        <v>26.18</v>
      </c>
      <c r="I555" s="123">
        <v>26.18</v>
      </c>
      <c r="J555" s="116">
        <v>30.5</v>
      </c>
      <c r="K555" s="116">
        <v>16.52</v>
      </c>
      <c r="L555" s="116">
        <v>10734.85</v>
      </c>
      <c r="M555" s="116">
        <v>12506.22</v>
      </c>
    </row>
    <row r="556" spans="1:13" ht="16.5" hidden="1" customHeight="1">
      <c r="A556" s="106" t="s">
        <v>2330</v>
      </c>
      <c r="B556" s="116" t="s">
        <v>2325</v>
      </c>
      <c r="C556" s="117" t="s">
        <v>355</v>
      </c>
      <c r="D556" s="116" t="s">
        <v>2326</v>
      </c>
      <c r="E556" s="116" t="s">
        <v>2020</v>
      </c>
      <c r="F556" s="117" t="s">
        <v>138</v>
      </c>
      <c r="G556" s="116">
        <v>368.83499999999998</v>
      </c>
      <c r="H556" s="116">
        <v>32.56</v>
      </c>
      <c r="I556" s="123">
        <v>32.56</v>
      </c>
      <c r="J556" s="116">
        <v>37.94</v>
      </c>
      <c r="K556" s="116">
        <v>16.52</v>
      </c>
      <c r="L556" s="116">
        <v>12009.27</v>
      </c>
      <c r="M556" s="116">
        <v>13993.6</v>
      </c>
    </row>
    <row r="557" spans="1:13" ht="16.5" hidden="1" customHeight="1">
      <c r="A557" s="106" t="s">
        <v>2331</v>
      </c>
      <c r="B557" s="116" t="s">
        <v>2332</v>
      </c>
      <c r="C557" s="117" t="s">
        <v>355</v>
      </c>
      <c r="D557" s="116" t="s">
        <v>2333</v>
      </c>
      <c r="E557" s="116" t="s">
        <v>45</v>
      </c>
      <c r="F557" s="117" t="s">
        <v>142</v>
      </c>
      <c r="G557" s="116">
        <v>127.29600000000001</v>
      </c>
      <c r="H557" s="116">
        <v>3.26</v>
      </c>
      <c r="I557" s="123">
        <v>3.26</v>
      </c>
      <c r="J557" s="116">
        <v>3.7989999999999999</v>
      </c>
      <c r="K557" s="116">
        <v>16.52</v>
      </c>
      <c r="L557" s="116">
        <v>414.98</v>
      </c>
      <c r="M557" s="116">
        <v>483.6</v>
      </c>
    </row>
    <row r="558" spans="1:13" ht="16.5" hidden="1" customHeight="1">
      <c r="A558" s="106" t="s">
        <v>2334</v>
      </c>
      <c r="B558" s="116" t="s">
        <v>2332</v>
      </c>
      <c r="C558" s="117" t="s">
        <v>355</v>
      </c>
      <c r="D558" s="116" t="s">
        <v>2335</v>
      </c>
      <c r="E558" s="116" t="s">
        <v>45</v>
      </c>
      <c r="F558" s="117" t="s">
        <v>142</v>
      </c>
      <c r="G558" s="116">
        <v>59.249099999999999</v>
      </c>
      <c r="H558" s="116">
        <v>1.84</v>
      </c>
      <c r="I558" s="123">
        <v>1.84</v>
      </c>
      <c r="J558" s="116">
        <v>2.1440000000000001</v>
      </c>
      <c r="K558" s="116">
        <v>16.52</v>
      </c>
      <c r="L558" s="116">
        <v>109.02</v>
      </c>
      <c r="M558" s="116">
        <v>127.03</v>
      </c>
    </row>
    <row r="559" spans="1:13" ht="16.5" hidden="1" customHeight="1">
      <c r="A559" s="106" t="s">
        <v>2336</v>
      </c>
      <c r="B559" s="189" t="s">
        <v>2337</v>
      </c>
      <c r="C559" s="190" t="s">
        <v>355</v>
      </c>
      <c r="D559" s="189" t="s">
        <v>2338</v>
      </c>
      <c r="E559" s="189" t="s">
        <v>45</v>
      </c>
      <c r="F559" s="190" t="s">
        <v>142</v>
      </c>
      <c r="G559" s="189">
        <v>242.45490000000001</v>
      </c>
      <c r="H559" s="189">
        <v>3.26</v>
      </c>
      <c r="I559" s="191">
        <v>3.26</v>
      </c>
      <c r="J559" s="189">
        <v>3.7989999999999999</v>
      </c>
      <c r="K559" s="189">
        <v>16.52</v>
      </c>
      <c r="L559" s="189">
        <v>790.4</v>
      </c>
      <c r="M559" s="189">
        <v>921.09</v>
      </c>
    </row>
    <row r="560" spans="1:13" ht="16.5" hidden="1" customHeight="1">
      <c r="A560" s="106" t="s">
        <v>2339</v>
      </c>
      <c r="B560" s="116" t="s">
        <v>2337</v>
      </c>
      <c r="C560" s="117" t="s">
        <v>355</v>
      </c>
      <c r="D560" s="116" t="s">
        <v>2340</v>
      </c>
      <c r="E560" s="116" t="s">
        <v>45</v>
      </c>
      <c r="F560" s="117" t="s">
        <v>142</v>
      </c>
      <c r="G560" s="116">
        <v>8.8596000000000004</v>
      </c>
      <c r="H560" s="116">
        <v>0.68</v>
      </c>
      <c r="I560" s="123">
        <v>0.68</v>
      </c>
      <c r="J560" s="116">
        <v>0.79200000000000004</v>
      </c>
      <c r="K560" s="116">
        <v>16.52</v>
      </c>
      <c r="L560" s="116">
        <v>6.02</v>
      </c>
      <c r="M560" s="116">
        <v>7.02</v>
      </c>
    </row>
    <row r="561" spans="1:13" ht="16.5" hidden="1" customHeight="1">
      <c r="A561" s="106" t="s">
        <v>2341</v>
      </c>
      <c r="B561" s="116" t="s">
        <v>2337</v>
      </c>
      <c r="C561" s="117" t="s">
        <v>355</v>
      </c>
      <c r="D561" s="116" t="s">
        <v>2342</v>
      </c>
      <c r="E561" s="116" t="s">
        <v>45</v>
      </c>
      <c r="F561" s="117" t="s">
        <v>142</v>
      </c>
      <c r="G561" s="116">
        <v>182.49119999999999</v>
      </c>
      <c r="H561" s="116">
        <v>5.38</v>
      </c>
      <c r="I561" s="123">
        <v>5.38</v>
      </c>
      <c r="J561" s="116">
        <v>6.2690000000000001</v>
      </c>
      <c r="K561" s="116">
        <v>16.52</v>
      </c>
      <c r="L561" s="116">
        <v>981.8</v>
      </c>
      <c r="M561" s="116">
        <v>1144.04</v>
      </c>
    </row>
    <row r="562" spans="1:13" ht="16.5" hidden="1" customHeight="1">
      <c r="A562" s="106" t="s">
        <v>2343</v>
      </c>
      <c r="B562" s="189" t="s">
        <v>2337</v>
      </c>
      <c r="C562" s="190" t="s">
        <v>355</v>
      </c>
      <c r="D562" s="189" t="s">
        <v>2344</v>
      </c>
      <c r="E562" s="189" t="s">
        <v>45</v>
      </c>
      <c r="F562" s="190" t="s">
        <v>142</v>
      </c>
      <c r="G562" s="189">
        <v>159.01150000000001</v>
      </c>
      <c r="H562" s="189">
        <v>1.84</v>
      </c>
      <c r="I562" s="191">
        <v>1.84</v>
      </c>
      <c r="J562" s="189">
        <v>2.1440000000000001</v>
      </c>
      <c r="K562" s="189">
        <v>16.52</v>
      </c>
      <c r="L562" s="189">
        <v>292.58</v>
      </c>
      <c r="M562" s="189">
        <v>340.92</v>
      </c>
    </row>
    <row r="563" spans="1:13" ht="16.5" hidden="1" customHeight="1">
      <c r="A563" s="106" t="s">
        <v>2345</v>
      </c>
      <c r="B563" s="116" t="s">
        <v>2337</v>
      </c>
      <c r="C563" s="117" t="s">
        <v>355</v>
      </c>
      <c r="D563" s="116" t="s">
        <v>2346</v>
      </c>
      <c r="E563" s="116" t="s">
        <v>45</v>
      </c>
      <c r="F563" s="117" t="s">
        <v>142</v>
      </c>
      <c r="G563" s="116">
        <v>50.528700000000001</v>
      </c>
      <c r="H563" s="116">
        <v>1.0900000000000001</v>
      </c>
      <c r="I563" s="123">
        <v>1.0900000000000001</v>
      </c>
      <c r="J563" s="116">
        <v>1.27</v>
      </c>
      <c r="K563" s="116">
        <v>16.52</v>
      </c>
      <c r="L563" s="116">
        <v>55.08</v>
      </c>
      <c r="M563" s="116">
        <v>64.17</v>
      </c>
    </row>
    <row r="564" spans="1:13" ht="16.5" hidden="1" customHeight="1">
      <c r="A564" s="106" t="s">
        <v>2347</v>
      </c>
      <c r="B564" s="189" t="s">
        <v>2337</v>
      </c>
      <c r="C564" s="190" t="s">
        <v>355</v>
      </c>
      <c r="D564" s="189" t="s">
        <v>2348</v>
      </c>
      <c r="E564" s="189" t="s">
        <v>45</v>
      </c>
      <c r="F564" s="190" t="s">
        <v>142</v>
      </c>
      <c r="G564" s="189">
        <v>192.01249999999999</v>
      </c>
      <c r="H564" s="189">
        <v>6.22</v>
      </c>
      <c r="I564" s="191">
        <v>6.22</v>
      </c>
      <c r="J564" s="189">
        <v>7.2480000000000002</v>
      </c>
      <c r="K564" s="189">
        <v>16.52</v>
      </c>
      <c r="L564" s="189">
        <v>1194.32</v>
      </c>
      <c r="M564" s="189">
        <v>1391.71</v>
      </c>
    </row>
    <row r="565" spans="1:13" ht="16.5" hidden="1" customHeight="1">
      <c r="A565" s="106" t="s">
        <v>2349</v>
      </c>
      <c r="B565" s="189" t="s">
        <v>2337</v>
      </c>
      <c r="C565" s="190" t="s">
        <v>355</v>
      </c>
      <c r="D565" s="189" t="s">
        <v>2350</v>
      </c>
      <c r="E565" s="189" t="s">
        <v>45</v>
      </c>
      <c r="F565" s="190" t="s">
        <v>142</v>
      </c>
      <c r="G565" s="189">
        <v>451.53359999999998</v>
      </c>
      <c r="H565" s="189">
        <v>3.26</v>
      </c>
      <c r="I565" s="191">
        <v>3.26</v>
      </c>
      <c r="J565" s="189">
        <v>3.7989999999999999</v>
      </c>
      <c r="K565" s="189">
        <v>16.52</v>
      </c>
      <c r="L565" s="189">
        <v>1472</v>
      </c>
      <c r="M565" s="189">
        <v>1715.38</v>
      </c>
    </row>
    <row r="566" spans="1:13" ht="16.5" hidden="1" customHeight="1">
      <c r="A566" s="106" t="s">
        <v>2351</v>
      </c>
      <c r="B566" s="116" t="s">
        <v>2337</v>
      </c>
      <c r="C566" s="117" t="s">
        <v>355</v>
      </c>
      <c r="D566" s="116" t="s">
        <v>2352</v>
      </c>
      <c r="E566" s="116" t="s">
        <v>45</v>
      </c>
      <c r="F566" s="117" t="s">
        <v>142</v>
      </c>
      <c r="G566" s="116">
        <v>57.613500000000002</v>
      </c>
      <c r="H566" s="116">
        <v>1.84</v>
      </c>
      <c r="I566" s="123">
        <v>1.84</v>
      </c>
      <c r="J566" s="116">
        <v>2.1440000000000001</v>
      </c>
      <c r="K566" s="116">
        <v>16.52</v>
      </c>
      <c r="L566" s="116">
        <v>106.01</v>
      </c>
      <c r="M566" s="116">
        <v>123.52</v>
      </c>
    </row>
    <row r="567" spans="1:13" ht="16.5" hidden="1" customHeight="1">
      <c r="A567" s="106" t="s">
        <v>2353</v>
      </c>
      <c r="B567" s="116" t="s">
        <v>2354</v>
      </c>
      <c r="C567" s="117" t="s">
        <v>355</v>
      </c>
      <c r="D567" s="116" t="s">
        <v>2355</v>
      </c>
      <c r="E567" s="116" t="s">
        <v>45</v>
      </c>
      <c r="F567" s="117" t="s">
        <v>142</v>
      </c>
      <c r="G567" s="116">
        <v>90.45</v>
      </c>
      <c r="H567" s="116">
        <v>10</v>
      </c>
      <c r="I567" s="123">
        <v>10</v>
      </c>
      <c r="J567" s="116">
        <v>11.651999999999999</v>
      </c>
      <c r="K567" s="116">
        <v>16.52</v>
      </c>
      <c r="L567" s="116">
        <v>904.5</v>
      </c>
      <c r="M567" s="116">
        <v>1053.92</v>
      </c>
    </row>
    <row r="568" spans="1:13" ht="16.5" hidden="1" customHeight="1">
      <c r="A568" s="106" t="s">
        <v>2356</v>
      </c>
      <c r="B568" s="116" t="s">
        <v>2354</v>
      </c>
      <c r="C568" s="117" t="s">
        <v>355</v>
      </c>
      <c r="D568" s="116" t="s">
        <v>2357</v>
      </c>
      <c r="E568" s="116" t="s">
        <v>45</v>
      </c>
      <c r="F568" s="117" t="s">
        <v>142</v>
      </c>
      <c r="G568" s="116">
        <v>59.31</v>
      </c>
      <c r="H568" s="116">
        <v>10</v>
      </c>
      <c r="I568" s="123">
        <v>10</v>
      </c>
      <c r="J568" s="116">
        <v>11.651999999999999</v>
      </c>
      <c r="K568" s="116">
        <v>16.52</v>
      </c>
      <c r="L568" s="116">
        <v>593.1</v>
      </c>
      <c r="M568" s="116">
        <v>691.08</v>
      </c>
    </row>
    <row r="569" spans="1:13" ht="16.5" hidden="1" customHeight="1">
      <c r="A569" s="106" t="s">
        <v>2358</v>
      </c>
      <c r="B569" s="116" t="s">
        <v>2354</v>
      </c>
      <c r="C569" s="117" t="s">
        <v>355</v>
      </c>
      <c r="D569" s="116" t="s">
        <v>2359</v>
      </c>
      <c r="E569" s="116" t="s">
        <v>45</v>
      </c>
      <c r="F569" s="117" t="s">
        <v>142</v>
      </c>
      <c r="G569" s="116">
        <v>66.78</v>
      </c>
      <c r="H569" s="116">
        <v>10</v>
      </c>
      <c r="I569" s="123">
        <v>10</v>
      </c>
      <c r="J569" s="116">
        <v>11.651999999999999</v>
      </c>
      <c r="K569" s="116">
        <v>16.52</v>
      </c>
      <c r="L569" s="116">
        <v>667.8</v>
      </c>
      <c r="M569" s="116">
        <v>778.12</v>
      </c>
    </row>
    <row r="570" spans="1:13" ht="16.5" hidden="1" customHeight="1">
      <c r="A570" s="106" t="s">
        <v>2360</v>
      </c>
      <c r="B570" s="116" t="s">
        <v>2354</v>
      </c>
      <c r="C570" s="117" t="s">
        <v>355</v>
      </c>
      <c r="D570" s="116" t="s">
        <v>2361</v>
      </c>
      <c r="E570" s="116" t="s">
        <v>45</v>
      </c>
      <c r="F570" s="117" t="s">
        <v>142</v>
      </c>
      <c r="G570" s="116">
        <v>39.5</v>
      </c>
      <c r="H570" s="116">
        <v>10</v>
      </c>
      <c r="I570" s="123">
        <v>10</v>
      </c>
      <c r="J570" s="116">
        <v>11.651999999999999</v>
      </c>
      <c r="K570" s="116">
        <v>16.52</v>
      </c>
      <c r="L570" s="116">
        <v>395</v>
      </c>
      <c r="M570" s="116">
        <v>460.25</v>
      </c>
    </row>
    <row r="571" spans="1:13" ht="16.5" hidden="1" customHeight="1">
      <c r="A571" s="106" t="s">
        <v>2362</v>
      </c>
      <c r="B571" s="116" t="s">
        <v>2354</v>
      </c>
      <c r="C571" s="117" t="s">
        <v>355</v>
      </c>
      <c r="D571" s="116" t="s">
        <v>2363</v>
      </c>
      <c r="E571" s="116" t="s">
        <v>45</v>
      </c>
      <c r="F571" s="117" t="s">
        <v>142</v>
      </c>
      <c r="G571" s="116">
        <v>30.8</v>
      </c>
      <c r="H571" s="116">
        <v>10</v>
      </c>
      <c r="I571" s="123">
        <v>10</v>
      </c>
      <c r="J571" s="116">
        <v>11.651999999999999</v>
      </c>
      <c r="K571" s="116">
        <v>16.52</v>
      </c>
      <c r="L571" s="116">
        <v>308</v>
      </c>
      <c r="M571" s="116">
        <v>358.88</v>
      </c>
    </row>
    <row r="572" spans="1:13" ht="16.5" hidden="1" customHeight="1">
      <c r="A572" s="106" t="s">
        <v>2364</v>
      </c>
      <c r="B572" s="107" t="s">
        <v>1470</v>
      </c>
      <c r="C572" s="108" t="s">
        <v>86</v>
      </c>
      <c r="D572" s="107" t="s">
        <v>1471</v>
      </c>
      <c r="E572" s="107" t="s">
        <v>1472</v>
      </c>
      <c r="F572" s="108" t="s">
        <v>142</v>
      </c>
      <c r="G572" s="107">
        <v>876.34879999999998</v>
      </c>
      <c r="H572" s="107">
        <v>0.39</v>
      </c>
      <c r="I572" s="120">
        <v>0.39</v>
      </c>
      <c r="J572" s="107">
        <v>0.45</v>
      </c>
      <c r="K572" s="107">
        <v>16.52</v>
      </c>
      <c r="L572" s="107">
        <v>341.78</v>
      </c>
      <c r="M572" s="107">
        <v>394.36</v>
      </c>
    </row>
    <row r="573" spans="1:13" ht="16.5" hidden="1" customHeight="1">
      <c r="A573" s="106" t="s">
        <v>2365</v>
      </c>
      <c r="B573" s="107" t="s">
        <v>1473</v>
      </c>
      <c r="C573" s="108" t="s">
        <v>86</v>
      </c>
      <c r="D573" s="107" t="s">
        <v>1471</v>
      </c>
      <c r="E573" s="107" t="s">
        <v>1459</v>
      </c>
      <c r="F573" s="108" t="s">
        <v>142</v>
      </c>
      <c r="G573" s="107">
        <v>429.17689999999999</v>
      </c>
      <c r="H573" s="107">
        <v>0.53</v>
      </c>
      <c r="I573" s="120">
        <v>0.53</v>
      </c>
      <c r="J573" s="107">
        <v>0.62</v>
      </c>
      <c r="K573" s="107">
        <v>16.52</v>
      </c>
      <c r="L573" s="107">
        <v>227.46</v>
      </c>
      <c r="M573" s="107">
        <v>266.08999999999997</v>
      </c>
    </row>
    <row r="574" spans="1:13" ht="16.5" hidden="1" customHeight="1">
      <c r="A574" s="106" t="s">
        <v>2366</v>
      </c>
      <c r="B574" s="107" t="s">
        <v>1474</v>
      </c>
      <c r="C574" s="108" t="s">
        <v>86</v>
      </c>
      <c r="D574" s="107" t="s">
        <v>1471</v>
      </c>
      <c r="E574" s="107" t="s">
        <v>1475</v>
      </c>
      <c r="F574" s="108" t="s">
        <v>142</v>
      </c>
      <c r="G574" s="107">
        <v>9.0961999999999996</v>
      </c>
      <c r="H574" s="107">
        <v>0.77</v>
      </c>
      <c r="I574" s="120">
        <v>0.77</v>
      </c>
      <c r="J574" s="107">
        <v>0.9</v>
      </c>
      <c r="K574" s="107">
        <v>16.52</v>
      </c>
      <c r="L574" s="107">
        <v>7</v>
      </c>
      <c r="M574" s="107">
        <v>8.19</v>
      </c>
    </row>
    <row r="575" spans="1:13" ht="16.5" hidden="1" customHeight="1">
      <c r="A575" s="106" t="s">
        <v>2367</v>
      </c>
      <c r="B575" s="107" t="s">
        <v>1476</v>
      </c>
      <c r="C575" s="108" t="s">
        <v>86</v>
      </c>
      <c r="D575" s="107" t="s">
        <v>1471</v>
      </c>
      <c r="E575" s="107" t="s">
        <v>1077</v>
      </c>
      <c r="F575" s="108" t="s">
        <v>142</v>
      </c>
      <c r="G575" s="107">
        <v>31.461099999999998</v>
      </c>
      <c r="H575" s="107">
        <v>1.77</v>
      </c>
      <c r="I575" s="120">
        <v>1.77</v>
      </c>
      <c r="J575" s="107">
        <v>2.06</v>
      </c>
      <c r="K575" s="107">
        <v>16.52</v>
      </c>
      <c r="L575" s="107">
        <v>55.69</v>
      </c>
      <c r="M575" s="107">
        <v>64.81</v>
      </c>
    </row>
    <row r="576" spans="1:13" ht="16.5" hidden="1" customHeight="1">
      <c r="A576" s="106" t="s">
        <v>2368</v>
      </c>
      <c r="B576" s="107" t="s">
        <v>2369</v>
      </c>
      <c r="C576" s="108" t="s">
        <v>86</v>
      </c>
      <c r="D576" s="107" t="s">
        <v>2150</v>
      </c>
      <c r="E576" s="107" t="s">
        <v>2370</v>
      </c>
      <c r="F576" s="108" t="s">
        <v>142</v>
      </c>
      <c r="G576" s="107">
        <v>20</v>
      </c>
      <c r="H576" s="107">
        <v>0.73</v>
      </c>
      <c r="I576" s="120">
        <v>0.73</v>
      </c>
      <c r="J576" s="107">
        <v>0.85</v>
      </c>
      <c r="K576" s="107">
        <v>16.52</v>
      </c>
      <c r="L576" s="107">
        <v>14.6</v>
      </c>
      <c r="M576" s="107">
        <v>17</v>
      </c>
    </row>
    <row r="577" spans="1:13" ht="16.5" hidden="1" customHeight="1">
      <c r="A577" s="106" t="s">
        <v>2371</v>
      </c>
      <c r="B577" s="107" t="s">
        <v>2372</v>
      </c>
      <c r="C577" s="108" t="s">
        <v>86</v>
      </c>
      <c r="D577" s="107" t="s">
        <v>2373</v>
      </c>
      <c r="E577" s="107" t="s">
        <v>2374</v>
      </c>
      <c r="F577" s="108" t="s">
        <v>103</v>
      </c>
      <c r="G577" s="107">
        <v>101.096</v>
      </c>
      <c r="H577" s="107">
        <v>5.37</v>
      </c>
      <c r="I577" s="120">
        <v>5.37</v>
      </c>
      <c r="J577" s="107">
        <v>6.26</v>
      </c>
      <c r="K577" s="107">
        <v>16.52</v>
      </c>
      <c r="L577" s="107">
        <v>542.89</v>
      </c>
      <c r="M577" s="107">
        <v>632.86</v>
      </c>
    </row>
    <row r="578" spans="1:13" ht="16.5" hidden="1" customHeight="1">
      <c r="A578" s="106" t="s">
        <v>2375</v>
      </c>
      <c r="B578" s="107" t="s">
        <v>2376</v>
      </c>
      <c r="C578" s="108" t="s">
        <v>86</v>
      </c>
      <c r="D578" s="107" t="s">
        <v>2377</v>
      </c>
      <c r="E578" s="107" t="s">
        <v>2099</v>
      </c>
      <c r="F578" s="108" t="s">
        <v>142</v>
      </c>
      <c r="G578" s="107">
        <v>1</v>
      </c>
      <c r="H578" s="107">
        <v>7.29</v>
      </c>
      <c r="I578" s="120">
        <v>7.29</v>
      </c>
      <c r="J578" s="107">
        <v>8.49</v>
      </c>
      <c r="K578" s="107">
        <v>16.52</v>
      </c>
      <c r="L578" s="107">
        <v>7.29</v>
      </c>
      <c r="M578" s="107">
        <v>8.49</v>
      </c>
    </row>
    <row r="579" spans="1:13" ht="16.5" hidden="1" customHeight="1">
      <c r="A579" s="106" t="s">
        <v>2378</v>
      </c>
      <c r="B579" s="116" t="s">
        <v>2379</v>
      </c>
      <c r="C579" s="117" t="s">
        <v>355</v>
      </c>
      <c r="D579" s="116" t="s">
        <v>2380</v>
      </c>
      <c r="E579" s="116" t="s">
        <v>45</v>
      </c>
      <c r="F579" s="117" t="s">
        <v>142</v>
      </c>
      <c r="G579" s="116">
        <v>5</v>
      </c>
      <c r="H579" s="116">
        <v>13.85</v>
      </c>
      <c r="I579" s="123">
        <v>13.85</v>
      </c>
      <c r="J579" s="116">
        <v>16.14</v>
      </c>
      <c r="K579" s="116">
        <v>16.52</v>
      </c>
      <c r="L579" s="116">
        <v>69.25</v>
      </c>
      <c r="M579" s="116">
        <v>80.7</v>
      </c>
    </row>
    <row r="580" spans="1:13" ht="16.5" hidden="1" customHeight="1">
      <c r="A580" s="106" t="s">
        <v>2381</v>
      </c>
      <c r="B580" s="116" t="s">
        <v>2382</v>
      </c>
      <c r="C580" s="117" t="s">
        <v>355</v>
      </c>
      <c r="D580" s="116" t="s">
        <v>2383</v>
      </c>
      <c r="E580" s="116" t="s">
        <v>45</v>
      </c>
      <c r="F580" s="117" t="s">
        <v>1548</v>
      </c>
      <c r="G580" s="116">
        <v>1</v>
      </c>
      <c r="H580" s="116">
        <v>20663.240000000002</v>
      </c>
      <c r="I580" s="123">
        <v>20663.240000000002</v>
      </c>
      <c r="J580" s="116">
        <v>24076.807000000001</v>
      </c>
      <c r="K580" s="116">
        <v>16.52</v>
      </c>
      <c r="L580" s="116">
        <v>20663.240000000002</v>
      </c>
      <c r="M580" s="116">
        <v>24076.81</v>
      </c>
    </row>
    <row r="581" spans="1:13" ht="16.5" hidden="1" customHeight="1">
      <c r="A581" s="106" t="s">
        <v>2384</v>
      </c>
      <c r="B581" s="116" t="s">
        <v>2385</v>
      </c>
      <c r="C581" s="117" t="s">
        <v>355</v>
      </c>
      <c r="D581" s="116" t="s">
        <v>2386</v>
      </c>
      <c r="E581" s="116" t="s">
        <v>45</v>
      </c>
      <c r="F581" s="117" t="s">
        <v>142</v>
      </c>
      <c r="G581" s="116">
        <v>81.81</v>
      </c>
      <c r="H581" s="116">
        <v>23.36</v>
      </c>
      <c r="I581" s="123">
        <v>23.36</v>
      </c>
      <c r="J581" s="116">
        <v>27.219000000000001</v>
      </c>
      <c r="K581" s="116">
        <v>16.52</v>
      </c>
      <c r="L581" s="116">
        <v>1911.08</v>
      </c>
      <c r="M581" s="116">
        <v>2226.79</v>
      </c>
    </row>
    <row r="582" spans="1:13" ht="16.5" hidden="1" customHeight="1">
      <c r="A582" s="106" t="s">
        <v>2387</v>
      </c>
      <c r="B582" s="116" t="s">
        <v>2385</v>
      </c>
      <c r="C582" s="117" t="s">
        <v>355</v>
      </c>
      <c r="D582" s="116" t="s">
        <v>2388</v>
      </c>
      <c r="E582" s="116" t="s">
        <v>45</v>
      </c>
      <c r="F582" s="117" t="s">
        <v>142</v>
      </c>
      <c r="G582" s="116">
        <v>81.81</v>
      </c>
      <c r="H582" s="116">
        <v>38.67</v>
      </c>
      <c r="I582" s="123">
        <v>38.67</v>
      </c>
      <c r="J582" s="116">
        <v>45.058</v>
      </c>
      <c r="K582" s="116">
        <v>16.52</v>
      </c>
      <c r="L582" s="116">
        <v>3163.59</v>
      </c>
      <c r="M582" s="116">
        <v>3686.19</v>
      </c>
    </row>
    <row r="583" spans="1:13" ht="16.5" hidden="1" customHeight="1">
      <c r="A583" s="106" t="s">
        <v>2389</v>
      </c>
      <c r="B583" s="116" t="s">
        <v>2385</v>
      </c>
      <c r="C583" s="117" t="s">
        <v>355</v>
      </c>
      <c r="D583" s="116" t="s">
        <v>2390</v>
      </c>
      <c r="E583" s="116" t="s">
        <v>1459</v>
      </c>
      <c r="F583" s="117" t="s">
        <v>142</v>
      </c>
      <c r="G583" s="116">
        <v>7.07</v>
      </c>
      <c r="H583" s="116">
        <v>61.13</v>
      </c>
      <c r="I583" s="123">
        <v>61.13</v>
      </c>
      <c r="J583" s="116">
        <v>71.228999999999999</v>
      </c>
      <c r="K583" s="116">
        <v>16.52</v>
      </c>
      <c r="L583" s="116">
        <v>432.19</v>
      </c>
      <c r="M583" s="116">
        <v>503.59</v>
      </c>
    </row>
    <row r="584" spans="1:13" ht="16.5" hidden="1" customHeight="1">
      <c r="A584" s="106" t="s">
        <v>2391</v>
      </c>
      <c r="B584" s="116" t="s">
        <v>2392</v>
      </c>
      <c r="C584" s="117" t="s">
        <v>355</v>
      </c>
      <c r="D584" s="116" t="s">
        <v>2393</v>
      </c>
      <c r="E584" s="116" t="s">
        <v>45</v>
      </c>
      <c r="F584" s="117" t="s">
        <v>142</v>
      </c>
      <c r="G584" s="116">
        <v>3</v>
      </c>
      <c r="H584" s="116">
        <v>151.5</v>
      </c>
      <c r="I584" s="123">
        <v>151.5</v>
      </c>
      <c r="J584" s="116">
        <v>176.52799999999999</v>
      </c>
      <c r="K584" s="116">
        <v>16.52</v>
      </c>
      <c r="L584" s="116">
        <v>454.5</v>
      </c>
      <c r="M584" s="116">
        <v>529.58000000000004</v>
      </c>
    </row>
    <row r="585" spans="1:13" ht="16.5" hidden="1" customHeight="1">
      <c r="A585" s="106" t="s">
        <v>2394</v>
      </c>
      <c r="B585" s="116" t="s">
        <v>2392</v>
      </c>
      <c r="C585" s="117" t="s">
        <v>355</v>
      </c>
      <c r="D585" s="116" t="s">
        <v>2395</v>
      </c>
      <c r="E585" s="116" t="s">
        <v>2022</v>
      </c>
      <c r="F585" s="117" t="s">
        <v>142</v>
      </c>
      <c r="G585" s="116">
        <v>3</v>
      </c>
      <c r="H585" s="116">
        <v>930.46</v>
      </c>
      <c r="I585" s="123">
        <v>930.46</v>
      </c>
      <c r="J585" s="116">
        <v>1084.172</v>
      </c>
      <c r="K585" s="116">
        <v>16.52</v>
      </c>
      <c r="L585" s="116">
        <v>2791.38</v>
      </c>
      <c r="M585" s="116">
        <v>3252.52</v>
      </c>
    </row>
    <row r="586" spans="1:13" ht="16.5" hidden="1" customHeight="1">
      <c r="A586" s="106" t="s">
        <v>2396</v>
      </c>
      <c r="B586" s="116" t="s">
        <v>2392</v>
      </c>
      <c r="C586" s="117" t="s">
        <v>355</v>
      </c>
      <c r="D586" s="116" t="s">
        <v>2397</v>
      </c>
      <c r="E586" s="116" t="s">
        <v>2022</v>
      </c>
      <c r="F586" s="117" t="s">
        <v>142</v>
      </c>
      <c r="G586" s="116">
        <v>51</v>
      </c>
      <c r="H586" s="116">
        <v>914.65</v>
      </c>
      <c r="I586" s="123">
        <v>914.65</v>
      </c>
      <c r="J586" s="116">
        <v>1065.75</v>
      </c>
      <c r="K586" s="116">
        <v>16.52</v>
      </c>
      <c r="L586" s="116">
        <v>46647.15</v>
      </c>
      <c r="M586" s="116">
        <v>54353.25</v>
      </c>
    </row>
    <row r="587" spans="1:13" ht="16.5" hidden="1" customHeight="1">
      <c r="A587" s="106" t="s">
        <v>2398</v>
      </c>
      <c r="B587" s="116" t="s">
        <v>2392</v>
      </c>
      <c r="C587" s="117" t="s">
        <v>355</v>
      </c>
      <c r="D587" s="116" t="s">
        <v>2399</v>
      </c>
      <c r="E587" s="116" t="s">
        <v>2156</v>
      </c>
      <c r="F587" s="117" t="s">
        <v>142</v>
      </c>
      <c r="G587" s="116">
        <v>45</v>
      </c>
      <c r="H587" s="116">
        <v>186.55</v>
      </c>
      <c r="I587" s="123">
        <v>186.55</v>
      </c>
      <c r="J587" s="116">
        <v>210.8</v>
      </c>
      <c r="K587" s="116">
        <v>13</v>
      </c>
      <c r="L587" s="116">
        <v>8394.75</v>
      </c>
      <c r="M587" s="116">
        <v>9486</v>
      </c>
    </row>
    <row r="588" spans="1:13" ht="16.5" hidden="1" customHeight="1">
      <c r="A588" s="106" t="s">
        <v>2400</v>
      </c>
      <c r="B588" s="116" t="s">
        <v>2392</v>
      </c>
      <c r="C588" s="117" t="s">
        <v>355</v>
      </c>
      <c r="D588" s="116" t="s">
        <v>2399</v>
      </c>
      <c r="E588" s="116" t="s">
        <v>2020</v>
      </c>
      <c r="F588" s="117" t="s">
        <v>142</v>
      </c>
      <c r="G588" s="116">
        <v>110</v>
      </c>
      <c r="H588" s="116">
        <v>477.88</v>
      </c>
      <c r="I588" s="123">
        <v>477.88</v>
      </c>
      <c r="J588" s="116">
        <v>540</v>
      </c>
      <c r="K588" s="116">
        <v>13</v>
      </c>
      <c r="L588" s="116">
        <v>52566.8</v>
      </c>
      <c r="M588" s="116">
        <v>59400</v>
      </c>
    </row>
    <row r="589" spans="1:13" ht="16.5" hidden="1" customHeight="1">
      <c r="A589" s="106" t="s">
        <v>2401</v>
      </c>
      <c r="B589" s="116" t="s">
        <v>2392</v>
      </c>
      <c r="C589" s="117" t="s">
        <v>355</v>
      </c>
      <c r="D589" s="116" t="s">
        <v>2402</v>
      </c>
      <c r="E589" s="116" t="s">
        <v>45</v>
      </c>
      <c r="F589" s="117" t="s">
        <v>142</v>
      </c>
      <c r="G589" s="116">
        <v>4</v>
      </c>
      <c r="H589" s="116">
        <v>154.47999999999999</v>
      </c>
      <c r="I589" s="123">
        <v>154.47999999999999</v>
      </c>
      <c r="J589" s="116">
        <v>180</v>
      </c>
      <c r="K589" s="116">
        <v>16.52</v>
      </c>
      <c r="L589" s="116">
        <v>617.91999999999996</v>
      </c>
      <c r="M589" s="116">
        <v>720</v>
      </c>
    </row>
    <row r="590" spans="1:13" ht="16.5" hidden="1" customHeight="1">
      <c r="A590" s="106" t="s">
        <v>2403</v>
      </c>
      <c r="B590" s="116" t="s">
        <v>2392</v>
      </c>
      <c r="C590" s="117" t="s">
        <v>355</v>
      </c>
      <c r="D590" s="116" t="s">
        <v>2404</v>
      </c>
      <c r="E590" s="116" t="s">
        <v>45</v>
      </c>
      <c r="F590" s="117" t="s">
        <v>142</v>
      </c>
      <c r="G590" s="116">
        <v>4</v>
      </c>
      <c r="H590" s="116">
        <v>1691.73</v>
      </c>
      <c r="I590" s="123">
        <v>1691.73</v>
      </c>
      <c r="J590" s="116">
        <v>1971.2</v>
      </c>
      <c r="K590" s="116">
        <v>16.52</v>
      </c>
      <c r="L590" s="116">
        <v>6766.92</v>
      </c>
      <c r="M590" s="116">
        <v>7884.8</v>
      </c>
    </row>
    <row r="591" spans="1:13" ht="16.5" hidden="1" customHeight="1">
      <c r="A591" s="106" t="s">
        <v>2405</v>
      </c>
      <c r="B591" s="107" t="s">
        <v>2406</v>
      </c>
      <c r="C591" s="108" t="s">
        <v>86</v>
      </c>
      <c r="D591" s="107" t="s">
        <v>2407</v>
      </c>
      <c r="E591" s="107" t="s">
        <v>1472</v>
      </c>
      <c r="F591" s="108" t="s">
        <v>142</v>
      </c>
      <c r="G591" s="107">
        <v>1.6306</v>
      </c>
      <c r="H591" s="107">
        <v>26</v>
      </c>
      <c r="I591" s="120">
        <v>26</v>
      </c>
      <c r="J591" s="107">
        <v>30.3</v>
      </c>
      <c r="K591" s="107">
        <v>16.52</v>
      </c>
      <c r="L591" s="107">
        <v>42.4</v>
      </c>
      <c r="M591" s="107">
        <v>49.41</v>
      </c>
    </row>
    <row r="592" spans="1:13" ht="16.5" hidden="1" customHeight="1">
      <c r="A592" s="106" t="s">
        <v>2408</v>
      </c>
      <c r="B592" s="116" t="s">
        <v>2409</v>
      </c>
      <c r="C592" s="117" t="s">
        <v>355</v>
      </c>
      <c r="D592" s="116" t="s">
        <v>2410</v>
      </c>
      <c r="E592" s="116" t="s">
        <v>45</v>
      </c>
      <c r="F592" s="117" t="s">
        <v>142</v>
      </c>
      <c r="G592" s="116">
        <v>6.06</v>
      </c>
      <c r="H592" s="116">
        <v>151.5</v>
      </c>
      <c r="I592" s="123">
        <v>151.5</v>
      </c>
      <c r="J592" s="116">
        <v>176.52799999999999</v>
      </c>
      <c r="K592" s="116">
        <v>16.52</v>
      </c>
      <c r="L592" s="116">
        <v>918.09</v>
      </c>
      <c r="M592" s="116">
        <v>1069.76</v>
      </c>
    </row>
    <row r="593" spans="1:13" ht="16.5" hidden="1" customHeight="1">
      <c r="A593" s="106" t="s">
        <v>2411</v>
      </c>
      <c r="B593" s="116" t="s">
        <v>2409</v>
      </c>
      <c r="C593" s="117" t="s">
        <v>355</v>
      </c>
      <c r="D593" s="116" t="s">
        <v>2412</v>
      </c>
      <c r="E593" s="116" t="s">
        <v>45</v>
      </c>
      <c r="F593" s="117" t="s">
        <v>142</v>
      </c>
      <c r="G593" s="116">
        <v>15.15</v>
      </c>
      <c r="H593" s="116">
        <v>115.04</v>
      </c>
      <c r="I593" s="123">
        <v>115.04</v>
      </c>
      <c r="J593" s="116">
        <v>134.04499999999999</v>
      </c>
      <c r="K593" s="116">
        <v>16.52</v>
      </c>
      <c r="L593" s="116">
        <v>1742.86</v>
      </c>
      <c r="M593" s="116">
        <v>2030.78</v>
      </c>
    </row>
    <row r="594" spans="1:13" ht="16.5" hidden="1" customHeight="1">
      <c r="A594" s="106" t="s">
        <v>2413</v>
      </c>
      <c r="B594" s="107" t="s">
        <v>2414</v>
      </c>
      <c r="C594" s="108" t="s">
        <v>86</v>
      </c>
      <c r="D594" s="107" t="s">
        <v>2415</v>
      </c>
      <c r="E594" s="107" t="s">
        <v>1472</v>
      </c>
      <c r="F594" s="108" t="s">
        <v>142</v>
      </c>
      <c r="G594" s="107">
        <v>0.432</v>
      </c>
      <c r="H594" s="107">
        <v>0.47</v>
      </c>
      <c r="I594" s="120">
        <v>0.47</v>
      </c>
      <c r="J594" s="107">
        <v>0.55000000000000004</v>
      </c>
      <c r="K594" s="107">
        <v>16.52</v>
      </c>
      <c r="L594" s="107">
        <v>0.2</v>
      </c>
      <c r="M594" s="107">
        <v>0.24</v>
      </c>
    </row>
    <row r="595" spans="1:13" ht="16.5" hidden="1" customHeight="1">
      <c r="A595" s="106" t="s">
        <v>2416</v>
      </c>
      <c r="B595" s="116" t="s">
        <v>2417</v>
      </c>
      <c r="C595" s="117" t="s">
        <v>355</v>
      </c>
      <c r="D595" s="116" t="s">
        <v>2418</v>
      </c>
      <c r="E595" s="116" t="s">
        <v>45</v>
      </c>
      <c r="F595" s="117" t="s">
        <v>142</v>
      </c>
      <c r="G595" s="116">
        <v>6</v>
      </c>
      <c r="H595" s="116">
        <v>65.73</v>
      </c>
      <c r="I595" s="123">
        <v>65.73</v>
      </c>
      <c r="J595" s="116">
        <v>76.59</v>
      </c>
      <c r="K595" s="116">
        <v>16.52</v>
      </c>
      <c r="L595" s="116">
        <v>394.38</v>
      </c>
      <c r="M595" s="116">
        <v>459.54</v>
      </c>
    </row>
    <row r="596" spans="1:13" ht="16.5" hidden="1" customHeight="1">
      <c r="A596" s="106" t="s">
        <v>2419</v>
      </c>
      <c r="B596" s="116" t="s">
        <v>2420</v>
      </c>
      <c r="C596" s="117" t="s">
        <v>355</v>
      </c>
      <c r="D596" s="116" t="s">
        <v>2421</v>
      </c>
      <c r="E596" s="116" t="s">
        <v>45</v>
      </c>
      <c r="F596" s="117" t="s">
        <v>771</v>
      </c>
      <c r="G596" s="116">
        <v>2</v>
      </c>
      <c r="H596" s="116">
        <v>685.62</v>
      </c>
      <c r="I596" s="123">
        <v>685.62</v>
      </c>
      <c r="J596" s="116">
        <v>798.89</v>
      </c>
      <c r="K596" s="116">
        <v>16.52</v>
      </c>
      <c r="L596" s="116">
        <v>1371.24</v>
      </c>
      <c r="M596" s="116">
        <v>1597.78</v>
      </c>
    </row>
    <row r="597" spans="1:13" ht="16.5" hidden="1" customHeight="1">
      <c r="A597" s="106" t="s">
        <v>2422</v>
      </c>
      <c r="B597" s="116" t="s">
        <v>2423</v>
      </c>
      <c r="C597" s="117" t="s">
        <v>355</v>
      </c>
      <c r="D597" s="116" t="s">
        <v>2424</v>
      </c>
      <c r="E597" s="116" t="s">
        <v>45</v>
      </c>
      <c r="F597" s="117" t="s">
        <v>142</v>
      </c>
      <c r="G597" s="116">
        <v>2</v>
      </c>
      <c r="H597" s="116">
        <v>2267.42</v>
      </c>
      <c r="I597" s="123">
        <v>2267.42</v>
      </c>
      <c r="J597" s="116">
        <v>2642</v>
      </c>
      <c r="K597" s="116">
        <v>16.52</v>
      </c>
      <c r="L597" s="116">
        <v>4534.84</v>
      </c>
      <c r="M597" s="116">
        <v>5284</v>
      </c>
    </row>
    <row r="598" spans="1:13" ht="16.5" hidden="1" customHeight="1">
      <c r="A598" s="106" t="s">
        <v>2425</v>
      </c>
      <c r="B598" s="116" t="s">
        <v>2426</v>
      </c>
      <c r="C598" s="117" t="s">
        <v>355</v>
      </c>
      <c r="D598" s="116" t="s">
        <v>2427</v>
      </c>
      <c r="E598" s="116" t="s">
        <v>2428</v>
      </c>
      <c r="F598" s="117" t="s">
        <v>1391</v>
      </c>
      <c r="G598" s="116">
        <v>8</v>
      </c>
      <c r="H598" s="116">
        <v>77.239999999999995</v>
      </c>
      <c r="I598" s="123">
        <v>77.239999999999995</v>
      </c>
      <c r="J598" s="116">
        <v>90</v>
      </c>
      <c r="K598" s="116">
        <v>16.52</v>
      </c>
      <c r="L598" s="116">
        <v>617.91999999999996</v>
      </c>
      <c r="M598" s="116">
        <v>720</v>
      </c>
    </row>
    <row r="599" spans="1:13" ht="16.5" hidden="1" customHeight="1">
      <c r="A599" s="106" t="s">
        <v>2429</v>
      </c>
      <c r="B599" s="116" t="s">
        <v>2430</v>
      </c>
      <c r="C599" s="117" t="s">
        <v>355</v>
      </c>
      <c r="D599" s="116" t="s">
        <v>2427</v>
      </c>
      <c r="E599" s="116" t="s">
        <v>2022</v>
      </c>
      <c r="F599" s="117" t="s">
        <v>1391</v>
      </c>
      <c r="G599" s="116">
        <v>6</v>
      </c>
      <c r="H599" s="116">
        <v>84.68</v>
      </c>
      <c r="I599" s="123">
        <v>84.68</v>
      </c>
      <c r="J599" s="116">
        <v>98.668999999999997</v>
      </c>
      <c r="K599" s="116">
        <v>16.52</v>
      </c>
      <c r="L599" s="116">
        <v>508.08</v>
      </c>
      <c r="M599" s="116">
        <v>592.01</v>
      </c>
    </row>
    <row r="600" spans="1:13" ht="16.5" hidden="1" customHeight="1">
      <c r="A600" s="106" t="s">
        <v>2431</v>
      </c>
      <c r="B600" s="116" t="s">
        <v>2432</v>
      </c>
      <c r="C600" s="117" t="s">
        <v>355</v>
      </c>
      <c r="D600" s="116" t="s">
        <v>2433</v>
      </c>
      <c r="E600" s="116" t="s">
        <v>45</v>
      </c>
      <c r="F600" s="117" t="s">
        <v>1078</v>
      </c>
      <c r="G600" s="116">
        <v>3</v>
      </c>
      <c r="H600" s="116">
        <v>20.77</v>
      </c>
      <c r="I600" s="123">
        <v>20.77</v>
      </c>
      <c r="J600" s="116">
        <v>24.201000000000001</v>
      </c>
      <c r="K600" s="116">
        <v>16.52</v>
      </c>
      <c r="L600" s="116">
        <v>62.31</v>
      </c>
      <c r="M600" s="116">
        <v>72.599999999999994</v>
      </c>
    </row>
    <row r="601" spans="1:13" ht="16.5" hidden="1" customHeight="1">
      <c r="A601" s="106" t="s">
        <v>2434</v>
      </c>
      <c r="B601" s="116" t="s">
        <v>2432</v>
      </c>
      <c r="C601" s="117" t="s">
        <v>355</v>
      </c>
      <c r="D601" s="116" t="s">
        <v>2435</v>
      </c>
      <c r="E601" s="116" t="s">
        <v>45</v>
      </c>
      <c r="F601" s="117" t="s">
        <v>1078</v>
      </c>
      <c r="G601" s="116">
        <v>155</v>
      </c>
      <c r="H601" s="116">
        <v>154.47999999999999</v>
      </c>
      <c r="I601" s="123">
        <v>154.47999999999999</v>
      </c>
      <c r="J601" s="116">
        <v>180</v>
      </c>
      <c r="K601" s="116">
        <v>16.52</v>
      </c>
      <c r="L601" s="116">
        <v>23944.400000000001</v>
      </c>
      <c r="M601" s="116">
        <v>27900</v>
      </c>
    </row>
    <row r="602" spans="1:13" ht="16.5" hidden="1" customHeight="1">
      <c r="A602" s="106" t="s">
        <v>2436</v>
      </c>
      <c r="B602" s="116" t="s">
        <v>2432</v>
      </c>
      <c r="C602" s="117" t="s">
        <v>355</v>
      </c>
      <c r="D602" s="116" t="s">
        <v>2435</v>
      </c>
      <c r="E602" s="116" t="s">
        <v>2022</v>
      </c>
      <c r="F602" s="117" t="s">
        <v>1078</v>
      </c>
      <c r="G602" s="116">
        <v>17</v>
      </c>
      <c r="H602" s="116">
        <v>168.21</v>
      </c>
      <c r="I602" s="123">
        <v>168.21</v>
      </c>
      <c r="J602" s="116">
        <v>196</v>
      </c>
      <c r="K602" s="116">
        <v>16.52</v>
      </c>
      <c r="L602" s="116">
        <v>2859.57</v>
      </c>
      <c r="M602" s="116">
        <v>3332</v>
      </c>
    </row>
    <row r="603" spans="1:13" ht="16.5" hidden="1" customHeight="1">
      <c r="A603" s="106" t="s">
        <v>2437</v>
      </c>
      <c r="B603" s="116" t="s">
        <v>2432</v>
      </c>
      <c r="C603" s="117" t="s">
        <v>355</v>
      </c>
      <c r="D603" s="116" t="s">
        <v>2438</v>
      </c>
      <c r="E603" s="116" t="s">
        <v>45</v>
      </c>
      <c r="F603" s="117" t="s">
        <v>1078</v>
      </c>
      <c r="G603" s="116">
        <v>8</v>
      </c>
      <c r="H603" s="116">
        <v>154.47999999999999</v>
      </c>
      <c r="I603" s="123">
        <v>154.47999999999999</v>
      </c>
      <c r="J603" s="116">
        <v>180</v>
      </c>
      <c r="K603" s="116">
        <v>16.52</v>
      </c>
      <c r="L603" s="116">
        <v>1235.8399999999999</v>
      </c>
      <c r="M603" s="116">
        <v>1440</v>
      </c>
    </row>
    <row r="604" spans="1:13" ht="16.5" hidden="1" customHeight="1">
      <c r="A604" s="106" t="s">
        <v>2439</v>
      </c>
      <c r="B604" s="116" t="s">
        <v>2432</v>
      </c>
      <c r="C604" s="117" t="s">
        <v>355</v>
      </c>
      <c r="D604" s="116" t="s">
        <v>2435</v>
      </c>
      <c r="E604" s="116" t="s">
        <v>2022</v>
      </c>
      <c r="F604" s="117" t="s">
        <v>1078</v>
      </c>
      <c r="G604" s="116">
        <v>37</v>
      </c>
      <c r="H604" s="116">
        <v>154.47999999999999</v>
      </c>
      <c r="I604" s="123">
        <v>154.47999999999999</v>
      </c>
      <c r="J604" s="116">
        <v>180</v>
      </c>
      <c r="K604" s="116">
        <v>16.52</v>
      </c>
      <c r="L604" s="116">
        <v>5715.76</v>
      </c>
      <c r="M604" s="116">
        <v>6660</v>
      </c>
    </row>
    <row r="605" spans="1:13" ht="16.5" hidden="1" customHeight="1">
      <c r="A605" s="106" t="s">
        <v>2440</v>
      </c>
      <c r="B605" s="116" t="s">
        <v>2441</v>
      </c>
      <c r="C605" s="117" t="s">
        <v>355</v>
      </c>
      <c r="D605" s="116" t="s">
        <v>2442</v>
      </c>
      <c r="E605" s="116" t="s">
        <v>45</v>
      </c>
      <c r="F605" s="117" t="s">
        <v>142</v>
      </c>
      <c r="G605" s="116">
        <v>8.3332999999999995</v>
      </c>
      <c r="H605" s="116">
        <v>60.87</v>
      </c>
      <c r="I605" s="123">
        <v>60.87</v>
      </c>
      <c r="J605" s="116">
        <v>70.930000000000007</v>
      </c>
      <c r="K605" s="116">
        <v>16.52</v>
      </c>
      <c r="L605" s="116">
        <v>507.25</v>
      </c>
      <c r="M605" s="116">
        <v>591.08000000000004</v>
      </c>
    </row>
    <row r="606" spans="1:13" ht="16.5" hidden="1" customHeight="1">
      <c r="A606" s="106" t="s">
        <v>2443</v>
      </c>
      <c r="B606" s="116" t="s">
        <v>2441</v>
      </c>
      <c r="C606" s="117" t="s">
        <v>355</v>
      </c>
      <c r="D606" s="116" t="s">
        <v>2444</v>
      </c>
      <c r="E606" s="116" t="s">
        <v>45</v>
      </c>
      <c r="F606" s="117" t="s">
        <v>142</v>
      </c>
      <c r="G606" s="116">
        <v>58</v>
      </c>
      <c r="H606" s="116">
        <v>42.91</v>
      </c>
      <c r="I606" s="123">
        <v>42.91</v>
      </c>
      <c r="J606" s="116">
        <v>50</v>
      </c>
      <c r="K606" s="116">
        <v>16.52</v>
      </c>
      <c r="L606" s="116">
        <v>2488.7800000000002</v>
      </c>
      <c r="M606" s="116">
        <v>2900</v>
      </c>
    </row>
    <row r="607" spans="1:13" ht="16.5" hidden="1" customHeight="1">
      <c r="A607" s="106" t="s">
        <v>2445</v>
      </c>
      <c r="B607" s="116" t="s">
        <v>2446</v>
      </c>
      <c r="C607" s="117" t="s">
        <v>355</v>
      </c>
      <c r="D607" s="116" t="s">
        <v>2447</v>
      </c>
      <c r="E607" s="116" t="s">
        <v>45</v>
      </c>
      <c r="F607" s="117" t="s">
        <v>142</v>
      </c>
      <c r="G607" s="116">
        <v>3</v>
      </c>
      <c r="H607" s="116">
        <v>629.08000000000004</v>
      </c>
      <c r="I607" s="123">
        <v>629.08000000000004</v>
      </c>
      <c r="J607" s="116">
        <v>733</v>
      </c>
      <c r="K607" s="116">
        <v>16.52</v>
      </c>
      <c r="L607" s="116">
        <v>1887.24</v>
      </c>
      <c r="M607" s="116">
        <v>2199</v>
      </c>
    </row>
    <row r="608" spans="1:13" ht="16.5" hidden="1" customHeight="1">
      <c r="A608" s="106" t="s">
        <v>2448</v>
      </c>
      <c r="B608" s="116" t="s">
        <v>2449</v>
      </c>
      <c r="C608" s="117" t="s">
        <v>355</v>
      </c>
      <c r="D608" s="116" t="s">
        <v>2450</v>
      </c>
      <c r="E608" s="116" t="s">
        <v>45</v>
      </c>
      <c r="F608" s="117" t="s">
        <v>142</v>
      </c>
      <c r="G608" s="116">
        <v>4</v>
      </c>
      <c r="H608" s="116">
        <v>300.89</v>
      </c>
      <c r="I608" s="123">
        <v>300.89</v>
      </c>
      <c r="J608" s="116">
        <v>350.6</v>
      </c>
      <c r="K608" s="116">
        <v>16.52</v>
      </c>
      <c r="L608" s="116">
        <v>1203.56</v>
      </c>
      <c r="M608" s="116">
        <v>1402.4</v>
      </c>
    </row>
    <row r="609" spans="1:13" ht="16.5" hidden="1" customHeight="1">
      <c r="A609" s="106" t="s">
        <v>2451</v>
      </c>
      <c r="B609" s="107" t="s">
        <v>2452</v>
      </c>
      <c r="C609" s="108" t="s">
        <v>86</v>
      </c>
      <c r="D609" s="107" t="s">
        <v>2453</v>
      </c>
      <c r="E609" s="107" t="s">
        <v>45</v>
      </c>
      <c r="F609" s="108" t="s">
        <v>142</v>
      </c>
      <c r="G609" s="107">
        <v>267.64999999999998</v>
      </c>
      <c r="H609" s="107">
        <v>5.2</v>
      </c>
      <c r="I609" s="120">
        <v>5.2</v>
      </c>
      <c r="J609" s="107">
        <v>6.06</v>
      </c>
      <c r="K609" s="107">
        <v>16.52</v>
      </c>
      <c r="L609" s="107">
        <v>1391.78</v>
      </c>
      <c r="M609" s="107">
        <v>1621.96</v>
      </c>
    </row>
    <row r="610" spans="1:13" ht="16.5" customHeight="1">
      <c r="A610" s="146" t="s">
        <v>2454</v>
      </c>
      <c r="B610" s="147" t="s">
        <v>2455</v>
      </c>
      <c r="C610" s="146" t="s">
        <v>355</v>
      </c>
      <c r="D610" s="147" t="s">
        <v>2456</v>
      </c>
      <c r="E610" s="147" t="s">
        <v>45</v>
      </c>
      <c r="F610" s="146" t="s">
        <v>142</v>
      </c>
      <c r="G610" s="147">
        <v>7.07</v>
      </c>
      <c r="H610" s="147">
        <v>386.2</v>
      </c>
      <c r="I610" s="147">
        <v>386.2</v>
      </c>
      <c r="J610" s="147">
        <v>450</v>
      </c>
      <c r="K610" s="147">
        <v>16.52</v>
      </c>
      <c r="L610" s="147">
        <v>2730.43</v>
      </c>
      <c r="M610" s="147">
        <v>3181.5</v>
      </c>
    </row>
    <row r="611" spans="1:13" ht="16.5" customHeight="1">
      <c r="A611" s="146" t="s">
        <v>2457</v>
      </c>
      <c r="B611" s="147" t="s">
        <v>2455</v>
      </c>
      <c r="C611" s="146" t="s">
        <v>355</v>
      </c>
      <c r="D611" s="147" t="s">
        <v>2458</v>
      </c>
      <c r="E611" s="147" t="s">
        <v>45</v>
      </c>
      <c r="F611" s="146" t="s">
        <v>142</v>
      </c>
      <c r="G611" s="147">
        <v>107.06</v>
      </c>
      <c r="H611" s="147">
        <v>320</v>
      </c>
      <c r="I611" s="147">
        <v>320</v>
      </c>
      <c r="J611" s="147">
        <v>372.86399999999998</v>
      </c>
      <c r="K611" s="147">
        <v>16.52</v>
      </c>
      <c r="L611" s="147">
        <v>34259.199999999997</v>
      </c>
      <c r="M611" s="147">
        <v>39918.82</v>
      </c>
    </row>
    <row r="612" spans="1:13" ht="16.5" customHeight="1">
      <c r="A612" s="146" t="s">
        <v>2459</v>
      </c>
      <c r="B612" s="147" t="s">
        <v>2455</v>
      </c>
      <c r="C612" s="146" t="s">
        <v>355</v>
      </c>
      <c r="D612" s="147" t="s">
        <v>2460</v>
      </c>
      <c r="E612" s="147" t="s">
        <v>45</v>
      </c>
      <c r="F612" s="146" t="s">
        <v>142</v>
      </c>
      <c r="G612" s="147">
        <v>267.64999999999998</v>
      </c>
      <c r="H612" s="147">
        <v>387.92</v>
      </c>
      <c r="I612" s="147">
        <v>387.92</v>
      </c>
      <c r="J612" s="147">
        <v>452</v>
      </c>
      <c r="K612" s="147">
        <v>16.52</v>
      </c>
      <c r="L612" s="147">
        <v>103826.79</v>
      </c>
      <c r="M612" s="147">
        <v>120977.8</v>
      </c>
    </row>
    <row r="613" spans="1:13" ht="16.5" customHeight="1">
      <c r="A613" s="146" t="s">
        <v>2461</v>
      </c>
      <c r="B613" s="147" t="s">
        <v>2455</v>
      </c>
      <c r="C613" s="146" t="s">
        <v>355</v>
      </c>
      <c r="D613" s="147" t="s">
        <v>2462</v>
      </c>
      <c r="E613" s="147" t="s">
        <v>45</v>
      </c>
      <c r="F613" s="146" t="s">
        <v>142</v>
      </c>
      <c r="G613" s="147">
        <v>36.36</v>
      </c>
      <c r="H613" s="147">
        <v>343.29</v>
      </c>
      <c r="I613" s="147">
        <v>343.29</v>
      </c>
      <c r="J613" s="147">
        <v>400</v>
      </c>
      <c r="K613" s="147">
        <v>16.52</v>
      </c>
      <c r="L613" s="147">
        <v>12482.02</v>
      </c>
      <c r="M613" s="147">
        <v>14544</v>
      </c>
    </row>
    <row r="614" spans="1:13" ht="16.5" customHeight="1">
      <c r="A614" s="146" t="s">
        <v>2463</v>
      </c>
      <c r="B614" s="147" t="s">
        <v>2455</v>
      </c>
      <c r="C614" s="146" t="s">
        <v>355</v>
      </c>
      <c r="D614" s="147" t="s">
        <v>2464</v>
      </c>
      <c r="E614" s="147" t="s">
        <v>45</v>
      </c>
      <c r="F614" s="146" t="s">
        <v>142</v>
      </c>
      <c r="G614" s="147">
        <v>55.55</v>
      </c>
      <c r="H614" s="147">
        <v>21.46</v>
      </c>
      <c r="I614" s="147">
        <v>21.46</v>
      </c>
      <c r="J614" s="147">
        <v>25</v>
      </c>
      <c r="K614" s="147">
        <v>16.52</v>
      </c>
      <c r="L614" s="147">
        <v>1192.0999999999999</v>
      </c>
      <c r="M614" s="147">
        <v>1388.75</v>
      </c>
    </row>
    <row r="615" spans="1:13" ht="16.5" hidden="1" customHeight="1">
      <c r="A615" s="106" t="s">
        <v>2465</v>
      </c>
      <c r="B615" s="116" t="s">
        <v>2466</v>
      </c>
      <c r="C615" s="117" t="s">
        <v>355</v>
      </c>
      <c r="D615" s="116" t="s">
        <v>2467</v>
      </c>
      <c r="E615" s="116" t="s">
        <v>45</v>
      </c>
      <c r="F615" s="117" t="s">
        <v>1548</v>
      </c>
      <c r="G615" s="116">
        <v>10</v>
      </c>
      <c r="H615" s="116">
        <v>2145.5500000000002</v>
      </c>
      <c r="I615" s="123">
        <v>2145.5500000000002</v>
      </c>
      <c r="J615" s="116">
        <v>2500</v>
      </c>
      <c r="K615" s="116">
        <v>16.52</v>
      </c>
      <c r="L615" s="116">
        <v>21455.5</v>
      </c>
      <c r="M615" s="116">
        <v>25000</v>
      </c>
    </row>
    <row r="616" spans="1:13" ht="16.5" hidden="1" customHeight="1">
      <c r="A616" s="106" t="s">
        <v>2468</v>
      </c>
      <c r="B616" s="116" t="s">
        <v>2466</v>
      </c>
      <c r="C616" s="117" t="s">
        <v>355</v>
      </c>
      <c r="D616" s="116" t="s">
        <v>2469</v>
      </c>
      <c r="E616" s="116" t="s">
        <v>45</v>
      </c>
      <c r="F616" s="117" t="s">
        <v>1548</v>
      </c>
      <c r="G616" s="116">
        <v>4</v>
      </c>
      <c r="H616" s="116">
        <v>3862</v>
      </c>
      <c r="I616" s="123">
        <v>3862</v>
      </c>
      <c r="J616" s="116">
        <v>4500</v>
      </c>
      <c r="K616" s="116">
        <v>16.52</v>
      </c>
      <c r="L616" s="116">
        <v>15448</v>
      </c>
      <c r="M616" s="116">
        <v>18000</v>
      </c>
    </row>
    <row r="617" spans="1:13" ht="16.5" hidden="1" customHeight="1">
      <c r="A617" s="106" t="s">
        <v>2470</v>
      </c>
      <c r="B617" s="116" t="s">
        <v>2466</v>
      </c>
      <c r="C617" s="117" t="s">
        <v>355</v>
      </c>
      <c r="D617" s="116" t="s">
        <v>2471</v>
      </c>
      <c r="E617" s="116" t="s">
        <v>45</v>
      </c>
      <c r="F617" s="117" t="s">
        <v>1548</v>
      </c>
      <c r="G617" s="116">
        <v>10</v>
      </c>
      <c r="H617" s="116">
        <v>6436.66</v>
      </c>
      <c r="I617" s="123">
        <v>6436.66</v>
      </c>
      <c r="J617" s="116">
        <v>7500</v>
      </c>
      <c r="K617" s="116">
        <v>16.52</v>
      </c>
      <c r="L617" s="116">
        <v>64366.6</v>
      </c>
      <c r="M617" s="116">
        <v>75000</v>
      </c>
    </row>
    <row r="618" spans="1:13" ht="16.5" hidden="1" customHeight="1">
      <c r="A618" s="106" t="s">
        <v>2472</v>
      </c>
      <c r="B618" s="116" t="s">
        <v>2473</v>
      </c>
      <c r="C618" s="117" t="s">
        <v>355</v>
      </c>
      <c r="D618" s="116" t="s">
        <v>2474</v>
      </c>
      <c r="E618" s="116" t="s">
        <v>45</v>
      </c>
      <c r="F618" s="117" t="s">
        <v>138</v>
      </c>
      <c r="G618" s="116">
        <v>4</v>
      </c>
      <c r="H618" s="116">
        <v>8.58</v>
      </c>
      <c r="I618" s="123">
        <v>8.58</v>
      </c>
      <c r="J618" s="116">
        <v>10</v>
      </c>
      <c r="K618" s="116">
        <v>16.52</v>
      </c>
      <c r="L618" s="116">
        <v>34.32</v>
      </c>
      <c r="M618" s="116">
        <v>40</v>
      </c>
    </row>
    <row r="619" spans="1:13" ht="16.5" hidden="1" customHeight="1">
      <c r="A619" s="106" t="s">
        <v>2475</v>
      </c>
      <c r="B619" s="116" t="s">
        <v>2476</v>
      </c>
      <c r="C619" s="117" t="s">
        <v>355</v>
      </c>
      <c r="D619" s="116" t="s">
        <v>2477</v>
      </c>
      <c r="E619" s="116" t="s">
        <v>45</v>
      </c>
      <c r="F619" s="117" t="s">
        <v>138</v>
      </c>
      <c r="G619" s="116">
        <v>20</v>
      </c>
      <c r="H619" s="116">
        <v>2608.14</v>
      </c>
      <c r="I619" s="123">
        <v>2608.14</v>
      </c>
      <c r="J619" s="116">
        <v>3039</v>
      </c>
      <c r="K619" s="116">
        <v>16.52</v>
      </c>
      <c r="L619" s="116">
        <v>52162.8</v>
      </c>
      <c r="M619" s="116">
        <v>60780</v>
      </c>
    </row>
    <row r="620" spans="1:13" ht="16.5" hidden="1" customHeight="1">
      <c r="A620" s="106" t="s">
        <v>2478</v>
      </c>
      <c r="B620" s="116" t="s">
        <v>2476</v>
      </c>
      <c r="C620" s="117" t="s">
        <v>355</v>
      </c>
      <c r="D620" s="116" t="s">
        <v>2479</v>
      </c>
      <c r="E620" s="116" t="s">
        <v>45</v>
      </c>
      <c r="F620" s="117" t="s">
        <v>138</v>
      </c>
      <c r="G620" s="116">
        <v>4</v>
      </c>
      <c r="H620" s="116">
        <v>30.04</v>
      </c>
      <c r="I620" s="123">
        <v>30.04</v>
      </c>
      <c r="J620" s="116">
        <v>35</v>
      </c>
      <c r="K620" s="116">
        <v>16.52</v>
      </c>
      <c r="L620" s="116">
        <v>120.16</v>
      </c>
      <c r="M620" s="116">
        <v>140</v>
      </c>
    </row>
    <row r="621" spans="1:13" ht="16.5" hidden="1" customHeight="1">
      <c r="A621" s="106" t="s">
        <v>2480</v>
      </c>
      <c r="B621" s="116" t="s">
        <v>2476</v>
      </c>
      <c r="C621" s="117" t="s">
        <v>355</v>
      </c>
      <c r="D621" s="116" t="s">
        <v>2481</v>
      </c>
      <c r="E621" s="116" t="s">
        <v>45</v>
      </c>
      <c r="F621" s="117" t="s">
        <v>138</v>
      </c>
      <c r="G621" s="116">
        <v>14</v>
      </c>
      <c r="H621" s="116">
        <v>63.77</v>
      </c>
      <c r="I621" s="123">
        <v>63.77</v>
      </c>
      <c r="J621" s="116">
        <v>74.3</v>
      </c>
      <c r="K621" s="116">
        <v>16.52</v>
      </c>
      <c r="L621" s="116">
        <v>892.78</v>
      </c>
      <c r="M621" s="116">
        <v>1040.2</v>
      </c>
    </row>
    <row r="622" spans="1:13" ht="16.5" hidden="1" customHeight="1">
      <c r="A622" s="106" t="s">
        <v>2482</v>
      </c>
      <c r="B622" s="116" t="s">
        <v>2476</v>
      </c>
      <c r="C622" s="117" t="s">
        <v>355</v>
      </c>
      <c r="D622" s="116" t="s">
        <v>2483</v>
      </c>
      <c r="E622" s="116" t="s">
        <v>45</v>
      </c>
      <c r="F622" s="117" t="s">
        <v>138</v>
      </c>
      <c r="G622" s="116">
        <v>4</v>
      </c>
      <c r="H622" s="116">
        <v>200.82</v>
      </c>
      <c r="I622" s="123">
        <v>200.82</v>
      </c>
      <c r="J622" s="116">
        <v>234</v>
      </c>
      <c r="K622" s="116">
        <v>16.52</v>
      </c>
      <c r="L622" s="116">
        <v>803.28</v>
      </c>
      <c r="M622" s="116">
        <v>936</v>
      </c>
    </row>
    <row r="623" spans="1:13" ht="16.5" hidden="1" customHeight="1">
      <c r="A623" s="106" t="s">
        <v>2484</v>
      </c>
      <c r="B623" s="116" t="s">
        <v>1477</v>
      </c>
      <c r="C623" s="117" t="s">
        <v>355</v>
      </c>
      <c r="D623" s="116" t="s">
        <v>1478</v>
      </c>
      <c r="E623" s="116" t="s">
        <v>45</v>
      </c>
      <c r="F623" s="117" t="s">
        <v>138</v>
      </c>
      <c r="G623" s="116">
        <v>434.3</v>
      </c>
      <c r="H623" s="116">
        <v>38.619999999999997</v>
      </c>
      <c r="I623" s="123">
        <v>38.619999999999997</v>
      </c>
      <c r="J623" s="116">
        <v>45</v>
      </c>
      <c r="K623" s="116">
        <v>16.52</v>
      </c>
      <c r="L623" s="116">
        <v>16772.669999999998</v>
      </c>
      <c r="M623" s="116">
        <v>19543.5</v>
      </c>
    </row>
    <row r="624" spans="1:13" ht="16.5" hidden="1" customHeight="1">
      <c r="A624" s="106" t="s">
        <v>2485</v>
      </c>
      <c r="B624" s="116" t="s">
        <v>1477</v>
      </c>
      <c r="C624" s="117" t="s">
        <v>355</v>
      </c>
      <c r="D624" s="116" t="s">
        <v>1479</v>
      </c>
      <c r="E624" s="116" t="s">
        <v>45</v>
      </c>
      <c r="F624" s="117" t="s">
        <v>138</v>
      </c>
      <c r="G624" s="116">
        <v>295.93</v>
      </c>
      <c r="H624" s="116">
        <v>90.11</v>
      </c>
      <c r="I624" s="123">
        <v>90.11</v>
      </c>
      <c r="J624" s="116">
        <v>105</v>
      </c>
      <c r="K624" s="116">
        <v>16.52</v>
      </c>
      <c r="L624" s="116">
        <v>26666.25</v>
      </c>
      <c r="M624" s="116">
        <v>31072.65</v>
      </c>
    </row>
    <row r="625" spans="1:13" ht="16.5" hidden="1" customHeight="1">
      <c r="A625" s="106" t="s">
        <v>2486</v>
      </c>
      <c r="B625" s="116" t="s">
        <v>1477</v>
      </c>
      <c r="C625" s="117" t="s">
        <v>355</v>
      </c>
      <c r="D625" s="116" t="s">
        <v>1480</v>
      </c>
      <c r="E625" s="116" t="s">
        <v>45</v>
      </c>
      <c r="F625" s="117" t="s">
        <v>138</v>
      </c>
      <c r="G625" s="116">
        <v>282.8</v>
      </c>
      <c r="H625" s="116">
        <v>64.37</v>
      </c>
      <c r="I625" s="123">
        <v>64.37</v>
      </c>
      <c r="J625" s="116">
        <v>75</v>
      </c>
      <c r="K625" s="116">
        <v>16.52</v>
      </c>
      <c r="L625" s="116">
        <v>18203.84</v>
      </c>
      <c r="M625" s="116">
        <v>21210</v>
      </c>
    </row>
    <row r="626" spans="1:13" ht="16.5" hidden="1" customHeight="1">
      <c r="A626" s="106" t="s">
        <v>2487</v>
      </c>
      <c r="B626" s="116" t="s">
        <v>1477</v>
      </c>
      <c r="C626" s="117" t="s">
        <v>355</v>
      </c>
      <c r="D626" s="116" t="s">
        <v>1481</v>
      </c>
      <c r="E626" s="116" t="s">
        <v>45</v>
      </c>
      <c r="F626" s="117" t="s">
        <v>138</v>
      </c>
      <c r="G626" s="116">
        <v>121.2</v>
      </c>
      <c r="H626" s="116">
        <v>64.37</v>
      </c>
      <c r="I626" s="123">
        <v>64.37</v>
      </c>
      <c r="J626" s="116">
        <v>75</v>
      </c>
      <c r="K626" s="116">
        <v>16.52</v>
      </c>
      <c r="L626" s="116">
        <v>7801.64</v>
      </c>
      <c r="M626" s="116">
        <v>9090</v>
      </c>
    </row>
    <row r="627" spans="1:13" ht="16.5" hidden="1" customHeight="1">
      <c r="A627" s="106" t="s">
        <v>2488</v>
      </c>
      <c r="B627" s="116" t="s">
        <v>1477</v>
      </c>
      <c r="C627" s="117" t="s">
        <v>355</v>
      </c>
      <c r="D627" s="116" t="s">
        <v>1482</v>
      </c>
      <c r="E627" s="116" t="s">
        <v>45</v>
      </c>
      <c r="F627" s="117" t="s">
        <v>138</v>
      </c>
      <c r="G627" s="116">
        <v>1027.17</v>
      </c>
      <c r="H627" s="116">
        <v>41.19</v>
      </c>
      <c r="I627" s="123">
        <v>41.19</v>
      </c>
      <c r="J627" s="116">
        <v>48</v>
      </c>
      <c r="K627" s="116">
        <v>16.52</v>
      </c>
      <c r="L627" s="116">
        <v>42309.13</v>
      </c>
      <c r="M627" s="116">
        <v>49304.160000000003</v>
      </c>
    </row>
    <row r="628" spans="1:13" ht="16.5" hidden="1" customHeight="1">
      <c r="A628" s="106" t="s">
        <v>2489</v>
      </c>
      <c r="B628" s="116" t="s">
        <v>1477</v>
      </c>
      <c r="C628" s="117" t="s">
        <v>355</v>
      </c>
      <c r="D628" s="116" t="s">
        <v>1483</v>
      </c>
      <c r="E628" s="116" t="s">
        <v>45</v>
      </c>
      <c r="F628" s="117" t="s">
        <v>138</v>
      </c>
      <c r="G628" s="116">
        <v>631.25</v>
      </c>
      <c r="H628" s="116">
        <v>94.4</v>
      </c>
      <c r="I628" s="123">
        <v>94.4</v>
      </c>
      <c r="J628" s="116">
        <v>110</v>
      </c>
      <c r="K628" s="116">
        <v>16.52</v>
      </c>
      <c r="L628" s="116">
        <v>59590</v>
      </c>
      <c r="M628" s="116">
        <v>69437.5</v>
      </c>
    </row>
    <row r="629" spans="1:13" ht="16.5" hidden="1" customHeight="1">
      <c r="A629" s="106" t="s">
        <v>2490</v>
      </c>
      <c r="B629" s="116" t="s">
        <v>1477</v>
      </c>
      <c r="C629" s="117" t="s">
        <v>355</v>
      </c>
      <c r="D629" s="116" t="s">
        <v>1484</v>
      </c>
      <c r="E629" s="116" t="s">
        <v>45</v>
      </c>
      <c r="F629" s="117" t="s">
        <v>138</v>
      </c>
      <c r="G629" s="116">
        <v>313.10000000000002</v>
      </c>
      <c r="H629" s="116">
        <v>107.28</v>
      </c>
      <c r="I629" s="123">
        <v>107.28</v>
      </c>
      <c r="J629" s="116">
        <v>125</v>
      </c>
      <c r="K629" s="116">
        <v>16.52</v>
      </c>
      <c r="L629" s="116">
        <v>33589.370000000003</v>
      </c>
      <c r="M629" s="116">
        <v>39137.5</v>
      </c>
    </row>
    <row r="630" spans="1:13" ht="16.5" hidden="1" customHeight="1">
      <c r="A630" s="106" t="s">
        <v>2491</v>
      </c>
      <c r="B630" s="116" t="s">
        <v>1477</v>
      </c>
      <c r="C630" s="117" t="s">
        <v>355</v>
      </c>
      <c r="D630" s="116" t="s">
        <v>1485</v>
      </c>
      <c r="E630" s="116" t="s">
        <v>45</v>
      </c>
      <c r="F630" s="117" t="s">
        <v>138</v>
      </c>
      <c r="G630" s="116">
        <v>121.2</v>
      </c>
      <c r="H630" s="116">
        <v>135.6</v>
      </c>
      <c r="I630" s="123">
        <v>135.6</v>
      </c>
      <c r="J630" s="116">
        <v>158</v>
      </c>
      <c r="K630" s="116">
        <v>16.52</v>
      </c>
      <c r="L630" s="116">
        <v>16434.72</v>
      </c>
      <c r="M630" s="116">
        <v>19149.599999999999</v>
      </c>
    </row>
    <row r="631" spans="1:13" ht="16.5" hidden="1" customHeight="1">
      <c r="A631" s="106" t="s">
        <v>2492</v>
      </c>
      <c r="B631" s="116" t="s">
        <v>1477</v>
      </c>
      <c r="C631" s="117" t="s">
        <v>355</v>
      </c>
      <c r="D631" s="116" t="s">
        <v>1486</v>
      </c>
      <c r="E631" s="116" t="s">
        <v>45</v>
      </c>
      <c r="F631" s="117" t="s">
        <v>138</v>
      </c>
      <c r="G631" s="116">
        <v>225.23</v>
      </c>
      <c r="H631" s="116">
        <v>54.07</v>
      </c>
      <c r="I631" s="123">
        <v>54.07</v>
      </c>
      <c r="J631" s="116">
        <v>63</v>
      </c>
      <c r="K631" s="116">
        <v>16.52</v>
      </c>
      <c r="L631" s="116">
        <v>12178.19</v>
      </c>
      <c r="M631" s="116">
        <v>14189.49</v>
      </c>
    </row>
    <row r="632" spans="1:13" ht="16.5" hidden="1" customHeight="1">
      <c r="A632" s="106" t="s">
        <v>2493</v>
      </c>
      <c r="B632" s="116" t="s">
        <v>2494</v>
      </c>
      <c r="C632" s="117" t="s">
        <v>355</v>
      </c>
      <c r="D632" s="116" t="s">
        <v>2418</v>
      </c>
      <c r="E632" s="116" t="s">
        <v>45</v>
      </c>
      <c r="F632" s="117" t="s">
        <v>142</v>
      </c>
      <c r="G632" s="116">
        <v>3</v>
      </c>
      <c r="H632" s="116">
        <v>56.25</v>
      </c>
      <c r="I632" s="123">
        <v>56.25</v>
      </c>
      <c r="J632" s="116">
        <v>65.543000000000006</v>
      </c>
      <c r="K632" s="116">
        <v>16.52</v>
      </c>
      <c r="L632" s="116">
        <v>168.75</v>
      </c>
      <c r="M632" s="116">
        <v>196.63</v>
      </c>
    </row>
    <row r="633" spans="1:13" ht="16.5" hidden="1" customHeight="1">
      <c r="A633" s="106" t="s">
        <v>2495</v>
      </c>
      <c r="B633" s="116" t="s">
        <v>2494</v>
      </c>
      <c r="C633" s="117" t="s">
        <v>355</v>
      </c>
      <c r="D633" s="116" t="s">
        <v>2496</v>
      </c>
      <c r="E633" s="116" t="s">
        <v>45</v>
      </c>
      <c r="F633" s="117" t="s">
        <v>142</v>
      </c>
      <c r="G633" s="116">
        <v>3</v>
      </c>
      <c r="H633" s="116">
        <v>34.619999999999997</v>
      </c>
      <c r="I633" s="123">
        <v>34.619999999999997</v>
      </c>
      <c r="J633" s="116">
        <v>40.338999999999999</v>
      </c>
      <c r="K633" s="116">
        <v>16.52</v>
      </c>
      <c r="L633" s="116">
        <v>103.86</v>
      </c>
      <c r="M633" s="116">
        <v>121.02</v>
      </c>
    </row>
    <row r="634" spans="1:13" ht="16.5" hidden="1" customHeight="1">
      <c r="A634" s="106" t="s">
        <v>2497</v>
      </c>
      <c r="B634" s="116" t="s">
        <v>2494</v>
      </c>
      <c r="C634" s="117" t="s">
        <v>355</v>
      </c>
      <c r="D634" s="116" t="s">
        <v>2498</v>
      </c>
      <c r="E634" s="116" t="s">
        <v>1472</v>
      </c>
      <c r="F634" s="117" t="s">
        <v>142</v>
      </c>
      <c r="G634" s="116">
        <v>3</v>
      </c>
      <c r="H634" s="116">
        <v>42.31</v>
      </c>
      <c r="I634" s="123">
        <v>42.31</v>
      </c>
      <c r="J634" s="116">
        <v>49.3</v>
      </c>
      <c r="K634" s="116">
        <v>16.52</v>
      </c>
      <c r="L634" s="116">
        <v>126.93</v>
      </c>
      <c r="M634" s="116">
        <v>147.9</v>
      </c>
    </row>
    <row r="635" spans="1:13" ht="16.5" hidden="1" customHeight="1">
      <c r="A635" s="106" t="s">
        <v>2499</v>
      </c>
      <c r="B635" s="116" t="s">
        <v>2500</v>
      </c>
      <c r="C635" s="117" t="s">
        <v>355</v>
      </c>
      <c r="D635" s="116" t="s">
        <v>2501</v>
      </c>
      <c r="E635" s="116" t="s">
        <v>2502</v>
      </c>
      <c r="F635" s="117" t="s">
        <v>138</v>
      </c>
      <c r="G635" s="116">
        <v>131</v>
      </c>
      <c r="H635" s="116">
        <v>823.54</v>
      </c>
      <c r="I635" s="123">
        <v>823.54</v>
      </c>
      <c r="J635" s="116">
        <v>930.6</v>
      </c>
      <c r="K635" s="116">
        <v>13</v>
      </c>
      <c r="L635" s="116">
        <v>107883.74</v>
      </c>
      <c r="M635" s="116">
        <v>121908.6</v>
      </c>
    </row>
    <row r="636" spans="1:13" ht="16.5" hidden="1" customHeight="1">
      <c r="A636" s="106" t="s">
        <v>2503</v>
      </c>
      <c r="B636" s="116" t="s">
        <v>2504</v>
      </c>
      <c r="C636" s="117" t="s">
        <v>355</v>
      </c>
      <c r="D636" s="116" t="s">
        <v>2505</v>
      </c>
      <c r="E636" s="116" t="s">
        <v>45</v>
      </c>
      <c r="F636" s="117" t="s">
        <v>142</v>
      </c>
      <c r="G636" s="116">
        <v>2</v>
      </c>
      <c r="H636" s="116">
        <v>132.74</v>
      </c>
      <c r="I636" s="123">
        <v>132.74</v>
      </c>
      <c r="J636" s="116">
        <v>149.99600000000001</v>
      </c>
      <c r="K636" s="116">
        <v>13</v>
      </c>
      <c r="L636" s="116">
        <v>265.48</v>
      </c>
      <c r="M636" s="116">
        <v>299.99</v>
      </c>
    </row>
    <row r="637" spans="1:13" ht="16.5" hidden="1" customHeight="1">
      <c r="A637" s="111" t="s">
        <v>2506</v>
      </c>
      <c r="B637" s="140" t="s">
        <v>2507</v>
      </c>
      <c r="C637" s="141" t="s">
        <v>355</v>
      </c>
      <c r="D637" s="140" t="s">
        <v>2508</v>
      </c>
      <c r="E637" s="140" t="s">
        <v>2509</v>
      </c>
      <c r="F637" s="141" t="s">
        <v>142</v>
      </c>
      <c r="G637" s="140">
        <v>14</v>
      </c>
      <c r="H637" s="140">
        <v>215.76</v>
      </c>
      <c r="I637" s="144">
        <v>215.76</v>
      </c>
      <c r="J637" s="140">
        <v>243.809</v>
      </c>
      <c r="K637" s="140">
        <v>13</v>
      </c>
      <c r="L637" s="140">
        <v>3020.64</v>
      </c>
      <c r="M637" s="140">
        <v>3413.33</v>
      </c>
    </row>
    <row r="638" spans="1:13" ht="16.5" hidden="1" customHeight="1">
      <c r="A638" s="111" t="s">
        <v>2510</v>
      </c>
      <c r="B638" s="140" t="s">
        <v>2507</v>
      </c>
      <c r="C638" s="141" t="s">
        <v>355</v>
      </c>
      <c r="D638" s="140" t="s">
        <v>2508</v>
      </c>
      <c r="E638" s="140" t="s">
        <v>2509</v>
      </c>
      <c r="F638" s="141" t="s">
        <v>142</v>
      </c>
      <c r="G638" s="140">
        <v>248</v>
      </c>
      <c r="H638" s="140">
        <v>132.74</v>
      </c>
      <c r="I638" s="144">
        <v>132.74</v>
      </c>
      <c r="J638" s="140">
        <v>149.99600000000001</v>
      </c>
      <c r="K638" s="140">
        <v>13</v>
      </c>
      <c r="L638" s="140">
        <v>32919.519999999997</v>
      </c>
      <c r="M638" s="140">
        <v>37199.01</v>
      </c>
    </row>
    <row r="639" spans="1:13" ht="16.5" hidden="1" customHeight="1">
      <c r="A639" s="106" t="s">
        <v>2511</v>
      </c>
      <c r="B639" s="116" t="s">
        <v>2512</v>
      </c>
      <c r="C639" s="117" t="s">
        <v>355</v>
      </c>
      <c r="D639" s="116" t="s">
        <v>2513</v>
      </c>
      <c r="E639" s="116" t="s">
        <v>2022</v>
      </c>
      <c r="F639" s="117" t="s">
        <v>142</v>
      </c>
      <c r="G639" s="116">
        <v>3</v>
      </c>
      <c r="H639" s="116">
        <v>368.88</v>
      </c>
      <c r="I639" s="123">
        <v>368.88</v>
      </c>
      <c r="J639" s="116">
        <v>429.81900000000002</v>
      </c>
      <c r="K639" s="116">
        <v>16.52</v>
      </c>
      <c r="L639" s="116">
        <v>1106.6400000000001</v>
      </c>
      <c r="M639" s="116">
        <v>1289.46</v>
      </c>
    </row>
    <row r="640" spans="1:13" ht="16.5" hidden="1" customHeight="1">
      <c r="A640" s="106" t="s">
        <v>2514</v>
      </c>
      <c r="B640" s="116" t="s">
        <v>2515</v>
      </c>
      <c r="C640" s="117" t="s">
        <v>355</v>
      </c>
      <c r="D640" s="116" t="s">
        <v>2516</v>
      </c>
      <c r="E640" s="116" t="s">
        <v>45</v>
      </c>
      <c r="F640" s="117" t="s">
        <v>142</v>
      </c>
      <c r="G640" s="116">
        <v>370.67</v>
      </c>
      <c r="H640" s="116">
        <v>15</v>
      </c>
      <c r="I640" s="123">
        <v>15</v>
      </c>
      <c r="J640" s="116">
        <v>17.478000000000002</v>
      </c>
      <c r="K640" s="116">
        <v>16.52</v>
      </c>
      <c r="L640" s="116">
        <v>5560.05</v>
      </c>
      <c r="M640" s="116">
        <v>6478.57</v>
      </c>
    </row>
    <row r="641" spans="1:13" ht="16.5" hidden="1" customHeight="1">
      <c r="A641" s="106" t="s">
        <v>2517</v>
      </c>
      <c r="B641" s="116" t="s">
        <v>2518</v>
      </c>
      <c r="C641" s="117" t="s">
        <v>355</v>
      </c>
      <c r="D641" s="116" t="s">
        <v>2519</v>
      </c>
      <c r="E641" s="116" t="s">
        <v>1077</v>
      </c>
      <c r="F641" s="117" t="s">
        <v>138</v>
      </c>
      <c r="G641" s="116">
        <v>4</v>
      </c>
      <c r="H641" s="116">
        <v>1876.93</v>
      </c>
      <c r="I641" s="123">
        <v>1876.93</v>
      </c>
      <c r="J641" s="116">
        <v>2187</v>
      </c>
      <c r="K641" s="116">
        <v>16.52</v>
      </c>
      <c r="L641" s="116">
        <v>7507.72</v>
      </c>
      <c r="M641" s="116">
        <v>8748</v>
      </c>
    </row>
    <row r="642" spans="1:13" ht="16.5" hidden="1" customHeight="1">
      <c r="A642" s="106" t="s">
        <v>2520</v>
      </c>
      <c r="B642" s="116" t="s">
        <v>2521</v>
      </c>
      <c r="C642" s="117" t="s">
        <v>355</v>
      </c>
      <c r="D642" s="116" t="s">
        <v>2522</v>
      </c>
      <c r="E642" s="116" t="s">
        <v>45</v>
      </c>
      <c r="F642" s="117" t="s">
        <v>2523</v>
      </c>
      <c r="G642" s="116">
        <v>22</v>
      </c>
      <c r="H642" s="116">
        <v>266.37</v>
      </c>
      <c r="I642" s="123">
        <v>266.37</v>
      </c>
      <c r="J642" s="116">
        <v>300.99799999999999</v>
      </c>
      <c r="K642" s="116">
        <v>13</v>
      </c>
      <c r="L642" s="116">
        <v>5860.14</v>
      </c>
      <c r="M642" s="116">
        <v>6621.96</v>
      </c>
    </row>
    <row r="643" spans="1:13" ht="16.5" hidden="1" customHeight="1">
      <c r="A643" s="111" t="s">
        <v>2524</v>
      </c>
      <c r="B643" s="140" t="s">
        <v>2525</v>
      </c>
      <c r="C643" s="141" t="s">
        <v>355</v>
      </c>
      <c r="D643" s="140" t="s">
        <v>2526</v>
      </c>
      <c r="E643" s="140" t="s">
        <v>45</v>
      </c>
      <c r="F643" s="141" t="s">
        <v>142</v>
      </c>
      <c r="G643" s="140">
        <v>67</v>
      </c>
      <c r="H643" s="140">
        <v>110.62</v>
      </c>
      <c r="I643" s="144">
        <v>110.62</v>
      </c>
      <c r="J643" s="140">
        <v>125</v>
      </c>
      <c r="K643" s="140">
        <v>13</v>
      </c>
      <c r="L643" s="140">
        <v>7411.54</v>
      </c>
      <c r="M643" s="140">
        <v>8375</v>
      </c>
    </row>
    <row r="644" spans="1:13" ht="16.5" hidden="1" customHeight="1">
      <c r="A644" s="111" t="s">
        <v>2527</v>
      </c>
      <c r="B644" s="140" t="s">
        <v>2525</v>
      </c>
      <c r="C644" s="141" t="s">
        <v>355</v>
      </c>
      <c r="D644" s="140" t="s">
        <v>2526</v>
      </c>
      <c r="E644" s="140" t="s">
        <v>45</v>
      </c>
      <c r="F644" s="141" t="s">
        <v>142</v>
      </c>
      <c r="G644" s="140">
        <v>226</v>
      </c>
      <c r="H644" s="140">
        <v>92</v>
      </c>
      <c r="I644" s="144">
        <v>92</v>
      </c>
      <c r="J644" s="140">
        <v>103.96</v>
      </c>
      <c r="K644" s="140">
        <v>13</v>
      </c>
      <c r="L644" s="140">
        <v>20792</v>
      </c>
      <c r="M644" s="140">
        <v>23494.959999999999</v>
      </c>
    </row>
    <row r="645" spans="1:13" ht="16.5" hidden="1" customHeight="1">
      <c r="A645" s="111" t="s">
        <v>2528</v>
      </c>
      <c r="B645" s="140" t="s">
        <v>2529</v>
      </c>
      <c r="C645" s="141" t="s">
        <v>355</v>
      </c>
      <c r="D645" s="140" t="s">
        <v>2530</v>
      </c>
      <c r="E645" s="140" t="s">
        <v>45</v>
      </c>
      <c r="F645" s="141" t="s">
        <v>142</v>
      </c>
      <c r="G645" s="140">
        <v>1</v>
      </c>
      <c r="H645" s="140">
        <v>140.06</v>
      </c>
      <c r="I645" s="144">
        <v>140.06</v>
      </c>
      <c r="J645" s="140">
        <v>163.19800000000001</v>
      </c>
      <c r="K645" s="140">
        <v>16.52</v>
      </c>
      <c r="L645" s="140">
        <v>140.06</v>
      </c>
      <c r="M645" s="140">
        <v>163.19999999999999</v>
      </c>
    </row>
    <row r="646" spans="1:13" ht="16.5" hidden="1" customHeight="1">
      <c r="A646" s="111" t="s">
        <v>2531</v>
      </c>
      <c r="B646" s="140" t="s">
        <v>2529</v>
      </c>
      <c r="C646" s="141" t="s">
        <v>355</v>
      </c>
      <c r="D646" s="140" t="s">
        <v>2530</v>
      </c>
      <c r="E646" s="140" t="s">
        <v>45</v>
      </c>
      <c r="F646" s="141" t="s">
        <v>142</v>
      </c>
      <c r="G646" s="140">
        <v>6</v>
      </c>
      <c r="H646" s="140">
        <v>98</v>
      </c>
      <c r="I646" s="144">
        <v>98</v>
      </c>
      <c r="J646" s="140">
        <v>114.19</v>
      </c>
      <c r="K646" s="140">
        <v>16.52</v>
      </c>
      <c r="L646" s="140">
        <v>588</v>
      </c>
      <c r="M646" s="140">
        <v>685.14</v>
      </c>
    </row>
    <row r="647" spans="1:13" ht="16.5" hidden="1" customHeight="1">
      <c r="A647" s="106" t="s">
        <v>2532</v>
      </c>
      <c r="B647" s="116" t="s">
        <v>2533</v>
      </c>
      <c r="C647" s="117" t="s">
        <v>355</v>
      </c>
      <c r="D647" s="116" t="s">
        <v>2534</v>
      </c>
      <c r="E647" s="116" t="s">
        <v>45</v>
      </c>
      <c r="F647" s="117" t="s">
        <v>1548</v>
      </c>
      <c r="G647" s="116">
        <v>1</v>
      </c>
      <c r="H647" s="116">
        <v>11375</v>
      </c>
      <c r="I647" s="123">
        <v>11375</v>
      </c>
      <c r="J647" s="116">
        <v>13254.15</v>
      </c>
      <c r="K647" s="116">
        <v>16.52</v>
      </c>
      <c r="L647" s="116">
        <v>11375</v>
      </c>
      <c r="M647" s="116">
        <v>13254.15</v>
      </c>
    </row>
    <row r="648" spans="1:13" ht="16.5" hidden="1" customHeight="1">
      <c r="A648" s="106" t="s">
        <v>2535</v>
      </c>
      <c r="B648" s="116" t="s">
        <v>2536</v>
      </c>
      <c r="C648" s="117" t="s">
        <v>355</v>
      </c>
      <c r="D648" s="116" t="s">
        <v>2537</v>
      </c>
      <c r="E648" s="116" t="s">
        <v>45</v>
      </c>
      <c r="F648" s="117" t="s">
        <v>1548</v>
      </c>
      <c r="G648" s="116">
        <v>1</v>
      </c>
      <c r="H648" s="116">
        <v>29120</v>
      </c>
      <c r="I648" s="123">
        <v>29120</v>
      </c>
      <c r="J648" s="116">
        <v>33930.624000000003</v>
      </c>
      <c r="K648" s="116">
        <v>16.52</v>
      </c>
      <c r="L648" s="116">
        <v>29120</v>
      </c>
      <c r="M648" s="116">
        <v>33930.620000000003</v>
      </c>
    </row>
    <row r="649" spans="1:13" ht="16.5" hidden="1" customHeight="1">
      <c r="A649" s="111" t="s">
        <v>2538</v>
      </c>
      <c r="B649" s="140" t="s">
        <v>2539</v>
      </c>
      <c r="C649" s="141" t="s">
        <v>355</v>
      </c>
      <c r="D649" s="140" t="s">
        <v>2540</v>
      </c>
      <c r="E649" s="140" t="s">
        <v>2541</v>
      </c>
      <c r="F649" s="141" t="s">
        <v>142</v>
      </c>
      <c r="G649" s="140">
        <v>45</v>
      </c>
      <c r="H649" s="140">
        <v>90.8</v>
      </c>
      <c r="I649" s="144">
        <v>90.8</v>
      </c>
      <c r="J649" s="140">
        <v>102.6</v>
      </c>
      <c r="K649" s="140">
        <v>13</v>
      </c>
      <c r="L649" s="140">
        <v>4086</v>
      </c>
      <c r="M649" s="140">
        <v>4617</v>
      </c>
    </row>
    <row r="650" spans="1:13" ht="16.5" hidden="1" customHeight="1">
      <c r="A650" s="111" t="s">
        <v>2542</v>
      </c>
      <c r="B650" s="140" t="s">
        <v>2539</v>
      </c>
      <c r="C650" s="141" t="s">
        <v>355</v>
      </c>
      <c r="D650" s="140" t="s">
        <v>2540</v>
      </c>
      <c r="E650" s="140" t="s">
        <v>2541</v>
      </c>
      <c r="F650" s="141" t="s">
        <v>142</v>
      </c>
      <c r="G650" s="140">
        <v>196</v>
      </c>
      <c r="H650" s="140">
        <v>90.8</v>
      </c>
      <c r="I650" s="144">
        <v>90.8</v>
      </c>
      <c r="J650" s="140">
        <v>102.604</v>
      </c>
      <c r="K650" s="140">
        <v>13</v>
      </c>
      <c r="L650" s="140">
        <v>17796.8</v>
      </c>
      <c r="M650" s="140">
        <v>20110.38</v>
      </c>
    </row>
    <row r="651" spans="1:13" ht="16.5" hidden="1" customHeight="1">
      <c r="A651" s="106" t="s">
        <v>2543</v>
      </c>
      <c r="B651" s="116" t="s">
        <v>2544</v>
      </c>
      <c r="C651" s="117" t="s">
        <v>355</v>
      </c>
      <c r="D651" s="116" t="s">
        <v>2545</v>
      </c>
      <c r="E651" s="116" t="s">
        <v>45</v>
      </c>
      <c r="F651" s="117" t="s">
        <v>142</v>
      </c>
      <c r="G651" s="116">
        <v>6</v>
      </c>
      <c r="H651" s="116">
        <v>132.79</v>
      </c>
      <c r="I651" s="123">
        <v>132.79</v>
      </c>
      <c r="J651" s="116">
        <v>154.727</v>
      </c>
      <c r="K651" s="116">
        <v>16.52</v>
      </c>
      <c r="L651" s="116">
        <v>796.74</v>
      </c>
      <c r="M651" s="116">
        <v>928.36</v>
      </c>
    </row>
    <row r="652" spans="1:13" ht="16.5" hidden="1" customHeight="1">
      <c r="A652" s="106" t="s">
        <v>2546</v>
      </c>
      <c r="B652" s="116" t="s">
        <v>2544</v>
      </c>
      <c r="C652" s="117" t="s">
        <v>355</v>
      </c>
      <c r="D652" s="116" t="s">
        <v>2547</v>
      </c>
      <c r="E652" s="116" t="s">
        <v>45</v>
      </c>
      <c r="F652" s="117" t="s">
        <v>142</v>
      </c>
      <c r="G652" s="116">
        <v>15</v>
      </c>
      <c r="H652" s="116">
        <v>120.72</v>
      </c>
      <c r="I652" s="123">
        <v>120.72</v>
      </c>
      <c r="J652" s="116">
        <v>140.66300000000001</v>
      </c>
      <c r="K652" s="116">
        <v>16.52</v>
      </c>
      <c r="L652" s="116">
        <v>1810.8</v>
      </c>
      <c r="M652" s="116">
        <v>2109.9499999999998</v>
      </c>
    </row>
    <row r="653" spans="1:13" ht="16.5" hidden="1" customHeight="1">
      <c r="A653" s="106" t="s">
        <v>2548</v>
      </c>
      <c r="B653" s="109" t="s">
        <v>2549</v>
      </c>
      <c r="C653" s="110" t="s">
        <v>86</v>
      </c>
      <c r="D653" s="109" t="s">
        <v>2550</v>
      </c>
      <c r="E653" s="109" t="s">
        <v>2551</v>
      </c>
      <c r="F653" s="110" t="s">
        <v>138</v>
      </c>
      <c r="G653" s="109">
        <v>9.0492000000000008</v>
      </c>
      <c r="H653" s="109">
        <v>80</v>
      </c>
      <c r="I653" s="121">
        <v>144</v>
      </c>
      <c r="J653" s="109">
        <v>167.78899999999999</v>
      </c>
      <c r="K653" s="109">
        <v>16.52</v>
      </c>
      <c r="L653" s="109">
        <v>1303.08</v>
      </c>
      <c r="M653" s="109">
        <v>1518.36</v>
      </c>
    </row>
    <row r="654" spans="1:13" ht="16.5" hidden="1" customHeight="1">
      <c r="A654" s="106" t="s">
        <v>2552</v>
      </c>
      <c r="B654" s="107" t="s">
        <v>2553</v>
      </c>
      <c r="C654" s="108" t="s">
        <v>86</v>
      </c>
      <c r="D654" s="107" t="s">
        <v>2554</v>
      </c>
      <c r="E654" s="107" t="s">
        <v>2555</v>
      </c>
      <c r="F654" s="108" t="s">
        <v>740</v>
      </c>
      <c r="G654" s="107">
        <v>0.80079999999999996</v>
      </c>
      <c r="H654" s="107">
        <v>20</v>
      </c>
      <c r="I654" s="120">
        <v>20</v>
      </c>
      <c r="J654" s="107">
        <v>23.3</v>
      </c>
      <c r="K654" s="107">
        <v>16.52</v>
      </c>
      <c r="L654" s="107">
        <v>16.02</v>
      </c>
      <c r="M654" s="107">
        <v>18.66</v>
      </c>
    </row>
    <row r="655" spans="1:13" ht="16.5" hidden="1" customHeight="1">
      <c r="A655" s="106" t="s">
        <v>2556</v>
      </c>
      <c r="B655" s="107" t="s">
        <v>2557</v>
      </c>
      <c r="C655" s="108" t="s">
        <v>86</v>
      </c>
      <c r="D655" s="107" t="s">
        <v>1500</v>
      </c>
      <c r="E655" s="107" t="s">
        <v>1501</v>
      </c>
      <c r="F655" s="108" t="s">
        <v>1502</v>
      </c>
      <c r="G655" s="107">
        <v>7.7114000000000003</v>
      </c>
      <c r="H655" s="107">
        <v>1.72</v>
      </c>
      <c r="I655" s="120">
        <v>1.72</v>
      </c>
      <c r="J655" s="107">
        <v>2</v>
      </c>
      <c r="K655" s="107">
        <v>16.52</v>
      </c>
      <c r="L655" s="107">
        <v>13.26</v>
      </c>
      <c r="M655" s="107">
        <v>15.42</v>
      </c>
    </row>
    <row r="656" spans="1:13" ht="16.5" hidden="1" customHeight="1">
      <c r="A656" s="106" t="s">
        <v>2558</v>
      </c>
      <c r="B656" s="107" t="s">
        <v>2559</v>
      </c>
      <c r="C656" s="108" t="s">
        <v>86</v>
      </c>
      <c r="D656" s="107" t="s">
        <v>2560</v>
      </c>
      <c r="E656" s="107" t="s">
        <v>2561</v>
      </c>
      <c r="F656" s="108" t="s">
        <v>1391</v>
      </c>
      <c r="G656" s="107">
        <v>10</v>
      </c>
      <c r="H656" s="107">
        <v>4.4400000000000004</v>
      </c>
      <c r="I656" s="120">
        <v>4.4400000000000004</v>
      </c>
      <c r="J656" s="107">
        <v>5.17</v>
      </c>
      <c r="K656" s="107">
        <v>16.52</v>
      </c>
      <c r="L656" s="107">
        <v>44.4</v>
      </c>
      <c r="M656" s="107">
        <v>51.7</v>
      </c>
    </row>
    <row r="657" spans="1:13" ht="16.5" hidden="1" customHeight="1">
      <c r="A657" s="106" t="s">
        <v>2562</v>
      </c>
      <c r="B657" s="107" t="s">
        <v>2563</v>
      </c>
      <c r="C657" s="108" t="s">
        <v>86</v>
      </c>
      <c r="D657" s="107" t="s">
        <v>2564</v>
      </c>
      <c r="E657" s="107" t="s">
        <v>2099</v>
      </c>
      <c r="F657" s="108" t="s">
        <v>142</v>
      </c>
      <c r="G657" s="107">
        <v>0.80079999999999996</v>
      </c>
      <c r="H657" s="107">
        <v>5.56</v>
      </c>
      <c r="I657" s="120">
        <v>5.56</v>
      </c>
      <c r="J657" s="107">
        <v>6.48</v>
      </c>
      <c r="K657" s="107">
        <v>16.52</v>
      </c>
      <c r="L657" s="107">
        <v>4.45</v>
      </c>
      <c r="M657" s="107">
        <v>5.19</v>
      </c>
    </row>
    <row r="658" spans="1:13" ht="16.5" hidden="1" customHeight="1">
      <c r="A658" s="106" t="s">
        <v>2565</v>
      </c>
      <c r="B658" s="107" t="s">
        <v>2566</v>
      </c>
      <c r="C658" s="108" t="s">
        <v>86</v>
      </c>
      <c r="D658" s="107" t="s">
        <v>2474</v>
      </c>
      <c r="E658" s="107" t="s">
        <v>45</v>
      </c>
      <c r="F658" s="108" t="s">
        <v>138</v>
      </c>
      <c r="G658" s="107">
        <v>20</v>
      </c>
      <c r="H658" s="107">
        <v>12.82</v>
      </c>
      <c r="I658" s="120">
        <v>12.82</v>
      </c>
      <c r="J658" s="107">
        <v>14.94</v>
      </c>
      <c r="K658" s="107">
        <v>16.52</v>
      </c>
      <c r="L658" s="107">
        <v>256.39999999999998</v>
      </c>
      <c r="M658" s="107">
        <v>298.8</v>
      </c>
    </row>
    <row r="659" spans="1:13" ht="16.5" hidden="1" customHeight="1">
      <c r="A659" s="106" t="s">
        <v>2567</v>
      </c>
      <c r="B659" s="116" t="s">
        <v>1487</v>
      </c>
      <c r="C659" s="117" t="s">
        <v>355</v>
      </c>
      <c r="D659" s="116" t="s">
        <v>1488</v>
      </c>
      <c r="E659" s="116" t="s">
        <v>45</v>
      </c>
      <c r="F659" s="117" t="s">
        <v>138</v>
      </c>
      <c r="G659" s="116">
        <v>10.1</v>
      </c>
      <c r="H659" s="116">
        <v>1320</v>
      </c>
      <c r="I659" s="123">
        <v>1320</v>
      </c>
      <c r="J659" s="116">
        <v>1538.0640000000001</v>
      </c>
      <c r="K659" s="116">
        <v>16.52</v>
      </c>
      <c r="L659" s="116">
        <v>13332</v>
      </c>
      <c r="M659" s="116">
        <v>15534.45</v>
      </c>
    </row>
    <row r="660" spans="1:13" ht="16.5" hidden="1" customHeight="1">
      <c r="A660" s="106" t="s">
        <v>2568</v>
      </c>
      <c r="B660" s="116" t="s">
        <v>1487</v>
      </c>
      <c r="C660" s="117" t="s">
        <v>355</v>
      </c>
      <c r="D660" s="116" t="s">
        <v>2569</v>
      </c>
      <c r="E660" s="116" t="s">
        <v>45</v>
      </c>
      <c r="F660" s="117" t="s">
        <v>138</v>
      </c>
      <c r="G660" s="116">
        <v>60.6</v>
      </c>
      <c r="H660" s="116">
        <v>120</v>
      </c>
      <c r="I660" s="123">
        <v>120</v>
      </c>
      <c r="J660" s="116">
        <v>139.82400000000001</v>
      </c>
      <c r="K660" s="116">
        <v>16.52</v>
      </c>
      <c r="L660" s="116">
        <v>7272</v>
      </c>
      <c r="M660" s="116">
        <v>8473.33</v>
      </c>
    </row>
    <row r="661" spans="1:13" ht="16.5" hidden="1" customHeight="1">
      <c r="A661" s="106" t="s">
        <v>2570</v>
      </c>
      <c r="B661" s="116" t="s">
        <v>1487</v>
      </c>
      <c r="C661" s="117" t="s">
        <v>355</v>
      </c>
      <c r="D661" s="116" t="s">
        <v>2571</v>
      </c>
      <c r="E661" s="116" t="s">
        <v>45</v>
      </c>
      <c r="F661" s="117" t="s">
        <v>138</v>
      </c>
      <c r="G661" s="116">
        <v>15.15</v>
      </c>
      <c r="H661" s="116">
        <v>92</v>
      </c>
      <c r="I661" s="123">
        <v>92</v>
      </c>
      <c r="J661" s="116">
        <v>107.19799999999999</v>
      </c>
      <c r="K661" s="116">
        <v>16.52</v>
      </c>
      <c r="L661" s="116">
        <v>1393.8</v>
      </c>
      <c r="M661" s="116">
        <v>1624.05</v>
      </c>
    </row>
    <row r="662" spans="1:13" ht="16.5" hidden="1" customHeight="1">
      <c r="A662" s="106" t="s">
        <v>2572</v>
      </c>
      <c r="B662" s="116" t="s">
        <v>1487</v>
      </c>
      <c r="C662" s="117" t="s">
        <v>355</v>
      </c>
      <c r="D662" s="116" t="s">
        <v>2573</v>
      </c>
      <c r="E662" s="116" t="s">
        <v>45</v>
      </c>
      <c r="F662" s="117" t="s">
        <v>138</v>
      </c>
      <c r="G662" s="116">
        <v>6.06</v>
      </c>
      <c r="H662" s="116">
        <v>1092</v>
      </c>
      <c r="I662" s="123">
        <v>1092</v>
      </c>
      <c r="J662" s="116">
        <v>1272.3979999999999</v>
      </c>
      <c r="K662" s="116">
        <v>16.52</v>
      </c>
      <c r="L662" s="116">
        <v>6617.52</v>
      </c>
      <c r="M662" s="116">
        <v>7710.73</v>
      </c>
    </row>
    <row r="663" spans="1:13" ht="16.5" hidden="1" customHeight="1">
      <c r="A663" s="106" t="s">
        <v>2574</v>
      </c>
      <c r="B663" s="116" t="s">
        <v>1487</v>
      </c>
      <c r="C663" s="117" t="s">
        <v>355</v>
      </c>
      <c r="D663" s="116" t="s">
        <v>2571</v>
      </c>
      <c r="E663" s="116" t="s">
        <v>45</v>
      </c>
      <c r="F663" s="117" t="s">
        <v>138</v>
      </c>
      <c r="G663" s="116">
        <v>186.85</v>
      </c>
      <c r="H663" s="116">
        <v>127.06</v>
      </c>
      <c r="I663" s="123">
        <v>127.06</v>
      </c>
      <c r="J663" s="116">
        <v>148.05000000000001</v>
      </c>
      <c r="K663" s="116">
        <v>16.52</v>
      </c>
      <c r="L663" s="116">
        <v>23741.16</v>
      </c>
      <c r="M663" s="116">
        <v>27663.14</v>
      </c>
    </row>
    <row r="664" spans="1:13" ht="16.5" hidden="1" customHeight="1">
      <c r="A664" s="106" t="s">
        <v>2575</v>
      </c>
      <c r="B664" s="116" t="s">
        <v>1487</v>
      </c>
      <c r="C664" s="117" t="s">
        <v>355</v>
      </c>
      <c r="D664" s="116" t="s">
        <v>2576</v>
      </c>
      <c r="E664" s="116" t="s">
        <v>45</v>
      </c>
      <c r="F664" s="117" t="s">
        <v>138</v>
      </c>
      <c r="G664" s="116">
        <v>87.87</v>
      </c>
      <c r="H664" s="116">
        <v>73.48</v>
      </c>
      <c r="I664" s="123">
        <v>73.48</v>
      </c>
      <c r="J664" s="116">
        <v>85.619</v>
      </c>
      <c r="K664" s="116">
        <v>16.52</v>
      </c>
      <c r="L664" s="116">
        <v>6456.69</v>
      </c>
      <c r="M664" s="116">
        <v>7523.34</v>
      </c>
    </row>
    <row r="665" spans="1:13" ht="16.5" hidden="1" customHeight="1">
      <c r="A665" s="106" t="s">
        <v>2577</v>
      </c>
      <c r="B665" s="116" t="s">
        <v>1487</v>
      </c>
      <c r="C665" s="117" t="s">
        <v>355</v>
      </c>
      <c r="D665" s="116" t="s">
        <v>2578</v>
      </c>
      <c r="E665" s="116" t="s">
        <v>45</v>
      </c>
      <c r="F665" s="117" t="s">
        <v>138</v>
      </c>
      <c r="G665" s="116">
        <v>156.55000000000001</v>
      </c>
      <c r="H665" s="116">
        <v>72.180000000000007</v>
      </c>
      <c r="I665" s="123">
        <v>72.180000000000007</v>
      </c>
      <c r="J665" s="116">
        <v>84.103999999999999</v>
      </c>
      <c r="K665" s="116">
        <v>16.52</v>
      </c>
      <c r="L665" s="116">
        <v>11299.78</v>
      </c>
      <c r="M665" s="116">
        <v>13166.48</v>
      </c>
    </row>
    <row r="666" spans="1:13" ht="16.5" hidden="1" customHeight="1">
      <c r="A666" s="106" t="s">
        <v>2579</v>
      </c>
      <c r="B666" s="116" t="s">
        <v>1487</v>
      </c>
      <c r="C666" s="117" t="s">
        <v>355</v>
      </c>
      <c r="D666" s="116" t="s">
        <v>2569</v>
      </c>
      <c r="E666" s="116" t="s">
        <v>45</v>
      </c>
      <c r="F666" s="117" t="s">
        <v>138</v>
      </c>
      <c r="G666" s="116">
        <v>27.27</v>
      </c>
      <c r="H666" s="116">
        <v>72.180000000000007</v>
      </c>
      <c r="I666" s="123">
        <v>72.180000000000007</v>
      </c>
      <c r="J666" s="116">
        <v>84.103999999999999</v>
      </c>
      <c r="K666" s="116">
        <v>16.52</v>
      </c>
      <c r="L666" s="116">
        <v>1968.35</v>
      </c>
      <c r="M666" s="116">
        <v>2293.52</v>
      </c>
    </row>
    <row r="667" spans="1:13" ht="16.5" hidden="1" customHeight="1">
      <c r="A667" s="106" t="s">
        <v>2580</v>
      </c>
      <c r="B667" s="116" t="s">
        <v>1487</v>
      </c>
      <c r="C667" s="117" t="s">
        <v>355</v>
      </c>
      <c r="D667" s="116" t="s">
        <v>2571</v>
      </c>
      <c r="E667" s="116" t="s">
        <v>45</v>
      </c>
      <c r="F667" s="117" t="s">
        <v>138</v>
      </c>
      <c r="G667" s="116">
        <v>20.2</v>
      </c>
      <c r="H667" s="116">
        <v>127.05</v>
      </c>
      <c r="I667" s="123">
        <v>127.05</v>
      </c>
      <c r="J667" s="116">
        <v>148.03899999999999</v>
      </c>
      <c r="K667" s="116">
        <v>16.52</v>
      </c>
      <c r="L667" s="116">
        <v>2566.41</v>
      </c>
      <c r="M667" s="116">
        <v>2990.39</v>
      </c>
    </row>
    <row r="668" spans="1:13" ht="16.5" hidden="1" customHeight="1">
      <c r="A668" s="106" t="s">
        <v>2581</v>
      </c>
      <c r="B668" s="116" t="s">
        <v>1487</v>
      </c>
      <c r="C668" s="117" t="s">
        <v>355</v>
      </c>
      <c r="D668" s="116" t="s">
        <v>2578</v>
      </c>
      <c r="E668" s="116" t="s">
        <v>45</v>
      </c>
      <c r="F668" s="117" t="s">
        <v>138</v>
      </c>
      <c r="G668" s="116">
        <v>15.15</v>
      </c>
      <c r="H668" s="116">
        <v>92</v>
      </c>
      <c r="I668" s="123">
        <v>92</v>
      </c>
      <c r="J668" s="116">
        <v>107.19799999999999</v>
      </c>
      <c r="K668" s="116">
        <v>16.52</v>
      </c>
      <c r="L668" s="116">
        <v>1393.8</v>
      </c>
      <c r="M668" s="116">
        <v>1624.05</v>
      </c>
    </row>
    <row r="669" spans="1:13" ht="16.5" hidden="1" customHeight="1">
      <c r="A669" s="106" t="s">
        <v>2582</v>
      </c>
      <c r="B669" s="107" t="s">
        <v>2583</v>
      </c>
      <c r="C669" s="108" t="s">
        <v>86</v>
      </c>
      <c r="D669" s="107" t="s">
        <v>2584</v>
      </c>
      <c r="E669" s="107" t="s">
        <v>2585</v>
      </c>
      <c r="F669" s="108" t="s">
        <v>344</v>
      </c>
      <c r="G669" s="107">
        <v>3.3058000000000001</v>
      </c>
      <c r="H669" s="107">
        <v>3.19</v>
      </c>
      <c r="I669" s="120">
        <v>3.19</v>
      </c>
      <c r="J669" s="107">
        <v>3.72</v>
      </c>
      <c r="K669" s="107">
        <v>16.52</v>
      </c>
      <c r="L669" s="107">
        <v>10.55</v>
      </c>
      <c r="M669" s="107">
        <v>12.3</v>
      </c>
    </row>
    <row r="670" spans="1:13" ht="16.5" hidden="1" customHeight="1">
      <c r="A670" s="106" t="s">
        <v>2586</v>
      </c>
      <c r="B670" s="107" t="s">
        <v>2587</v>
      </c>
      <c r="C670" s="108" t="s">
        <v>86</v>
      </c>
      <c r="D670" s="107" t="s">
        <v>1518</v>
      </c>
      <c r="E670" s="107" t="s">
        <v>1521</v>
      </c>
      <c r="F670" s="108" t="s">
        <v>344</v>
      </c>
      <c r="G670" s="107">
        <v>1.83</v>
      </c>
      <c r="H670" s="107">
        <v>1.17</v>
      </c>
      <c r="I670" s="120">
        <v>1.17</v>
      </c>
      <c r="J670" s="107">
        <v>1.36</v>
      </c>
      <c r="K670" s="107">
        <v>16.52</v>
      </c>
      <c r="L670" s="107">
        <v>2.14</v>
      </c>
      <c r="M670" s="107">
        <v>2.4900000000000002</v>
      </c>
    </row>
    <row r="671" spans="1:13" ht="16.5" hidden="1" customHeight="1">
      <c r="A671" s="106" t="s">
        <v>2588</v>
      </c>
      <c r="B671" s="116" t="s">
        <v>2589</v>
      </c>
      <c r="C671" s="117" t="s">
        <v>355</v>
      </c>
      <c r="D671" s="116" t="s">
        <v>2590</v>
      </c>
      <c r="E671" s="116" t="s">
        <v>45</v>
      </c>
      <c r="F671" s="117" t="s">
        <v>344</v>
      </c>
      <c r="G671" s="116">
        <v>224.64</v>
      </c>
      <c r="H671" s="116">
        <v>5.56</v>
      </c>
      <c r="I671" s="123">
        <v>5.56</v>
      </c>
      <c r="J671" s="116">
        <v>6.48</v>
      </c>
      <c r="K671" s="116">
        <v>16.52</v>
      </c>
      <c r="L671" s="116">
        <v>1249</v>
      </c>
      <c r="M671" s="116">
        <v>1455.67</v>
      </c>
    </row>
    <row r="672" spans="1:13" ht="16.5" hidden="1" customHeight="1">
      <c r="A672" s="106" t="s">
        <v>2591</v>
      </c>
      <c r="B672" s="116" t="s">
        <v>2589</v>
      </c>
      <c r="C672" s="117" t="s">
        <v>355</v>
      </c>
      <c r="D672" s="116" t="s">
        <v>2592</v>
      </c>
      <c r="E672" s="116" t="s">
        <v>45</v>
      </c>
      <c r="F672" s="117" t="s">
        <v>344</v>
      </c>
      <c r="G672" s="116">
        <v>1892.2049999999999</v>
      </c>
      <c r="H672" s="116">
        <v>5.56</v>
      </c>
      <c r="I672" s="123">
        <v>5.56</v>
      </c>
      <c r="J672" s="116">
        <v>6.48</v>
      </c>
      <c r="K672" s="116">
        <v>16.52</v>
      </c>
      <c r="L672" s="116">
        <v>10520.66</v>
      </c>
      <c r="M672" s="116">
        <v>12261.49</v>
      </c>
    </row>
    <row r="673" spans="1:13" ht="16.5" hidden="1" customHeight="1">
      <c r="A673" s="106" t="s">
        <v>2593</v>
      </c>
      <c r="B673" s="107" t="s">
        <v>2594</v>
      </c>
      <c r="C673" s="108" t="s">
        <v>86</v>
      </c>
      <c r="D673" s="107" t="s">
        <v>2595</v>
      </c>
      <c r="E673" s="107" t="s">
        <v>45</v>
      </c>
      <c r="F673" s="108" t="s">
        <v>103</v>
      </c>
      <c r="G673" s="107">
        <v>3.9</v>
      </c>
      <c r="H673" s="107">
        <v>2.2000000000000002</v>
      </c>
      <c r="I673" s="120">
        <v>2.2000000000000002</v>
      </c>
      <c r="J673" s="107">
        <v>2.56</v>
      </c>
      <c r="K673" s="107">
        <v>16.52</v>
      </c>
      <c r="L673" s="107">
        <v>8.58</v>
      </c>
      <c r="M673" s="107">
        <v>9.98</v>
      </c>
    </row>
    <row r="674" spans="1:13" ht="16.5" hidden="1" customHeight="1">
      <c r="A674" s="106" t="s">
        <v>2596</v>
      </c>
      <c r="B674" s="116" t="s">
        <v>1489</v>
      </c>
      <c r="C674" s="117" t="s">
        <v>355</v>
      </c>
      <c r="D674" s="116" t="s">
        <v>1490</v>
      </c>
      <c r="E674" s="116" t="s">
        <v>45</v>
      </c>
      <c r="F674" s="117" t="s">
        <v>142</v>
      </c>
      <c r="G674" s="116">
        <v>224.4</v>
      </c>
      <c r="H674" s="116">
        <v>7.46</v>
      </c>
      <c r="I674" s="123">
        <v>7.46</v>
      </c>
      <c r="J674" s="116">
        <v>8.6920000000000002</v>
      </c>
      <c r="K674" s="116">
        <v>16.52</v>
      </c>
      <c r="L674" s="116">
        <v>1674.02</v>
      </c>
      <c r="M674" s="116">
        <v>1950.48</v>
      </c>
    </row>
    <row r="675" spans="1:13" ht="16.5" hidden="1" customHeight="1">
      <c r="A675" s="106" t="s">
        <v>2597</v>
      </c>
      <c r="B675" s="116" t="s">
        <v>1489</v>
      </c>
      <c r="C675" s="117" t="s">
        <v>355</v>
      </c>
      <c r="D675" s="116" t="s">
        <v>1491</v>
      </c>
      <c r="E675" s="116" t="s">
        <v>45</v>
      </c>
      <c r="F675" s="117" t="s">
        <v>142</v>
      </c>
      <c r="G675" s="116">
        <v>303.95999999999998</v>
      </c>
      <c r="H675" s="116">
        <v>8.56</v>
      </c>
      <c r="I675" s="123">
        <v>8.56</v>
      </c>
      <c r="J675" s="116">
        <v>9.9740000000000002</v>
      </c>
      <c r="K675" s="116">
        <v>16.52</v>
      </c>
      <c r="L675" s="116">
        <v>2601.9</v>
      </c>
      <c r="M675" s="116">
        <v>3031.7</v>
      </c>
    </row>
    <row r="676" spans="1:13" ht="16.5" hidden="1" customHeight="1">
      <c r="A676" s="106" t="s">
        <v>2598</v>
      </c>
      <c r="B676" s="116" t="s">
        <v>1489</v>
      </c>
      <c r="C676" s="117" t="s">
        <v>355</v>
      </c>
      <c r="D676" s="116" t="s">
        <v>1492</v>
      </c>
      <c r="E676" s="116" t="s">
        <v>45</v>
      </c>
      <c r="F676" s="117" t="s">
        <v>142</v>
      </c>
      <c r="G676" s="116">
        <v>313.14</v>
      </c>
      <c r="H676" s="116">
        <v>11.36</v>
      </c>
      <c r="I676" s="123">
        <v>11.36</v>
      </c>
      <c r="J676" s="116">
        <v>13.237</v>
      </c>
      <c r="K676" s="116">
        <v>16.52</v>
      </c>
      <c r="L676" s="116">
        <v>3557.27</v>
      </c>
      <c r="M676" s="116">
        <v>4145.03</v>
      </c>
    </row>
    <row r="677" spans="1:13" ht="16.5" hidden="1" customHeight="1">
      <c r="A677" s="106" t="s">
        <v>2599</v>
      </c>
      <c r="B677" s="107" t="s">
        <v>2600</v>
      </c>
      <c r="C677" s="108" t="s">
        <v>86</v>
      </c>
      <c r="D677" s="107" t="s">
        <v>1574</v>
      </c>
      <c r="E677" s="107" t="s">
        <v>2601</v>
      </c>
      <c r="F677" s="108" t="s">
        <v>142</v>
      </c>
      <c r="G677" s="107">
        <v>26.097200000000001</v>
      </c>
      <c r="H677" s="107">
        <v>2.06</v>
      </c>
      <c r="I677" s="120">
        <v>2.06</v>
      </c>
      <c r="J677" s="107">
        <v>2.4</v>
      </c>
      <c r="K677" s="107">
        <v>16.52</v>
      </c>
      <c r="L677" s="107">
        <v>53.76</v>
      </c>
      <c r="M677" s="107">
        <v>62.63</v>
      </c>
    </row>
    <row r="678" spans="1:13" ht="16.5" hidden="1" customHeight="1">
      <c r="A678" s="106" t="s">
        <v>2602</v>
      </c>
      <c r="B678" s="107" t="s">
        <v>2603</v>
      </c>
      <c r="C678" s="108" t="s">
        <v>86</v>
      </c>
      <c r="D678" s="107" t="s">
        <v>1574</v>
      </c>
      <c r="E678" s="107" t="s">
        <v>1579</v>
      </c>
      <c r="F678" s="108" t="s">
        <v>142</v>
      </c>
      <c r="G678" s="107">
        <v>27.970400000000001</v>
      </c>
      <c r="H678" s="107">
        <v>2.9</v>
      </c>
      <c r="I678" s="120">
        <v>2.9</v>
      </c>
      <c r="J678" s="107">
        <v>3.38</v>
      </c>
      <c r="K678" s="107">
        <v>16.52</v>
      </c>
      <c r="L678" s="107">
        <v>81.11</v>
      </c>
      <c r="M678" s="107">
        <v>94.54</v>
      </c>
    </row>
    <row r="679" spans="1:13" ht="16.5" hidden="1" customHeight="1">
      <c r="A679" s="106" t="s">
        <v>2604</v>
      </c>
      <c r="B679" s="107" t="s">
        <v>2605</v>
      </c>
      <c r="C679" s="108" t="s">
        <v>86</v>
      </c>
      <c r="D679" s="107" t="s">
        <v>2606</v>
      </c>
      <c r="E679" s="107" t="s">
        <v>45</v>
      </c>
      <c r="F679" s="108" t="s">
        <v>142</v>
      </c>
      <c r="G679" s="107">
        <v>40</v>
      </c>
      <c r="H679" s="107">
        <v>0.2</v>
      </c>
      <c r="I679" s="120">
        <v>0.2</v>
      </c>
      <c r="J679" s="107">
        <v>0.23</v>
      </c>
      <c r="K679" s="107">
        <v>16.52</v>
      </c>
      <c r="L679" s="107">
        <v>8</v>
      </c>
      <c r="M679" s="107">
        <v>9.1999999999999993</v>
      </c>
    </row>
    <row r="680" spans="1:13" ht="16.5" hidden="1" customHeight="1">
      <c r="A680" s="106" t="s">
        <v>2607</v>
      </c>
      <c r="B680" s="116" t="s">
        <v>2608</v>
      </c>
      <c r="C680" s="117" t="s">
        <v>355</v>
      </c>
      <c r="D680" s="116" t="s">
        <v>2609</v>
      </c>
      <c r="E680" s="116" t="s">
        <v>45</v>
      </c>
      <c r="F680" s="117" t="s">
        <v>142</v>
      </c>
      <c r="G680" s="116">
        <v>20.2</v>
      </c>
      <c r="H680" s="116">
        <v>32.93</v>
      </c>
      <c r="I680" s="123">
        <v>32.93</v>
      </c>
      <c r="J680" s="116">
        <v>37.21</v>
      </c>
      <c r="K680" s="116">
        <v>13</v>
      </c>
      <c r="L680" s="116">
        <v>665.19</v>
      </c>
      <c r="M680" s="116">
        <v>751.64</v>
      </c>
    </row>
    <row r="681" spans="1:13" ht="16.5" hidden="1" customHeight="1">
      <c r="A681" s="106" t="s">
        <v>2610</v>
      </c>
      <c r="B681" s="116" t="s">
        <v>1493</v>
      </c>
      <c r="C681" s="117" t="s">
        <v>355</v>
      </c>
      <c r="D681" s="116" t="s">
        <v>1494</v>
      </c>
      <c r="E681" s="116" t="s">
        <v>45</v>
      </c>
      <c r="F681" s="117" t="s">
        <v>142</v>
      </c>
      <c r="G681" s="116">
        <v>638.52</v>
      </c>
      <c r="H681" s="116">
        <v>8.52</v>
      </c>
      <c r="I681" s="123">
        <v>8.52</v>
      </c>
      <c r="J681" s="116">
        <v>9.9280000000000008</v>
      </c>
      <c r="K681" s="116">
        <v>16.52</v>
      </c>
      <c r="L681" s="116">
        <v>5440.19</v>
      </c>
      <c r="M681" s="116">
        <v>6339.23</v>
      </c>
    </row>
    <row r="682" spans="1:13" ht="16.5" hidden="1" customHeight="1">
      <c r="A682" s="106" t="s">
        <v>2611</v>
      </c>
      <c r="B682" s="116" t="s">
        <v>1493</v>
      </c>
      <c r="C682" s="117" t="s">
        <v>355</v>
      </c>
      <c r="D682" s="116" t="s">
        <v>1495</v>
      </c>
      <c r="E682" s="116" t="s">
        <v>45</v>
      </c>
      <c r="F682" s="117" t="s">
        <v>142</v>
      </c>
      <c r="G682" s="116">
        <v>293.76</v>
      </c>
      <c r="H682" s="116">
        <v>8.52</v>
      </c>
      <c r="I682" s="123">
        <v>8.52</v>
      </c>
      <c r="J682" s="116">
        <v>9.9280000000000008</v>
      </c>
      <c r="K682" s="116">
        <v>16.52</v>
      </c>
      <c r="L682" s="116">
        <v>2502.84</v>
      </c>
      <c r="M682" s="116">
        <v>2916.45</v>
      </c>
    </row>
    <row r="683" spans="1:13" ht="16.5" hidden="1" customHeight="1">
      <c r="A683" s="106" t="s">
        <v>2612</v>
      </c>
      <c r="B683" s="116" t="s">
        <v>1493</v>
      </c>
      <c r="C683" s="117" t="s">
        <v>355</v>
      </c>
      <c r="D683" s="116" t="s">
        <v>1496</v>
      </c>
      <c r="E683" s="116" t="s">
        <v>45</v>
      </c>
      <c r="F683" s="117" t="s">
        <v>142</v>
      </c>
      <c r="G683" s="116">
        <v>20.399999999999999</v>
      </c>
      <c r="H683" s="116">
        <v>13.25</v>
      </c>
      <c r="I683" s="123">
        <v>13.25</v>
      </c>
      <c r="J683" s="116">
        <v>15.439</v>
      </c>
      <c r="K683" s="116">
        <v>16.52</v>
      </c>
      <c r="L683" s="116">
        <v>270.3</v>
      </c>
      <c r="M683" s="116">
        <v>314.95999999999998</v>
      </c>
    </row>
    <row r="684" spans="1:13" ht="16.5" hidden="1" customHeight="1">
      <c r="A684" s="106" t="s">
        <v>2613</v>
      </c>
      <c r="B684" s="116" t="s">
        <v>1493</v>
      </c>
      <c r="C684" s="117" t="s">
        <v>355</v>
      </c>
      <c r="D684" s="116" t="s">
        <v>1497</v>
      </c>
      <c r="E684" s="116" t="s">
        <v>45</v>
      </c>
      <c r="F684" s="117" t="s">
        <v>142</v>
      </c>
      <c r="G684" s="116">
        <v>146.88</v>
      </c>
      <c r="H684" s="116">
        <v>13.25</v>
      </c>
      <c r="I684" s="123">
        <v>13.25</v>
      </c>
      <c r="J684" s="116">
        <v>15.439</v>
      </c>
      <c r="K684" s="116">
        <v>16.52</v>
      </c>
      <c r="L684" s="116">
        <v>1946.16</v>
      </c>
      <c r="M684" s="116">
        <v>2267.6799999999998</v>
      </c>
    </row>
    <row r="685" spans="1:13" ht="16.5" hidden="1" customHeight="1">
      <c r="A685" s="106" t="s">
        <v>2614</v>
      </c>
      <c r="B685" s="116" t="s">
        <v>1493</v>
      </c>
      <c r="C685" s="117" t="s">
        <v>355</v>
      </c>
      <c r="D685" s="116" t="s">
        <v>1498</v>
      </c>
      <c r="E685" s="116" t="s">
        <v>45</v>
      </c>
      <c r="F685" s="117" t="s">
        <v>142</v>
      </c>
      <c r="G685" s="116">
        <v>24.48</v>
      </c>
      <c r="H685" s="116">
        <v>30.04</v>
      </c>
      <c r="I685" s="123">
        <v>30.04</v>
      </c>
      <c r="J685" s="116">
        <v>35</v>
      </c>
      <c r="K685" s="116">
        <v>16.52</v>
      </c>
      <c r="L685" s="116">
        <v>735.38</v>
      </c>
      <c r="M685" s="116">
        <v>856.8</v>
      </c>
    </row>
    <row r="686" spans="1:13" ht="16.5" hidden="1" customHeight="1">
      <c r="A686" s="106" t="s">
        <v>2615</v>
      </c>
      <c r="B686" s="116" t="s">
        <v>2616</v>
      </c>
      <c r="C686" s="117" t="s">
        <v>355</v>
      </c>
      <c r="D686" s="116" t="s">
        <v>2617</v>
      </c>
      <c r="E686" s="116" t="s">
        <v>2020</v>
      </c>
      <c r="F686" s="117" t="s">
        <v>142</v>
      </c>
      <c r="G686" s="116">
        <v>1</v>
      </c>
      <c r="H686" s="116">
        <v>1632</v>
      </c>
      <c r="I686" s="123">
        <v>1632</v>
      </c>
      <c r="J686" s="116">
        <v>1901.606</v>
      </c>
      <c r="K686" s="116">
        <v>16.52</v>
      </c>
      <c r="L686" s="116">
        <v>1632</v>
      </c>
      <c r="M686" s="116">
        <v>1901.61</v>
      </c>
    </row>
    <row r="687" spans="1:13" ht="16.5" hidden="1" customHeight="1">
      <c r="A687" s="106" t="s">
        <v>2618</v>
      </c>
      <c r="B687" s="116" t="s">
        <v>2619</v>
      </c>
      <c r="C687" s="117" t="s">
        <v>355</v>
      </c>
      <c r="D687" s="116" t="s">
        <v>2620</v>
      </c>
      <c r="E687" s="116" t="s">
        <v>45</v>
      </c>
      <c r="F687" s="117" t="s">
        <v>344</v>
      </c>
      <c r="G687" s="116">
        <v>2123.0160000000001</v>
      </c>
      <c r="H687" s="116">
        <v>4.42</v>
      </c>
      <c r="I687" s="123">
        <v>4.42</v>
      </c>
      <c r="J687" s="116">
        <v>4.9950000000000001</v>
      </c>
      <c r="K687" s="116">
        <v>13</v>
      </c>
      <c r="L687" s="116">
        <v>9383.73</v>
      </c>
      <c r="M687" s="116">
        <v>10604.46</v>
      </c>
    </row>
    <row r="688" spans="1:13" ht="16.5" hidden="1" customHeight="1">
      <c r="A688" s="106" t="s">
        <v>2621</v>
      </c>
      <c r="B688" s="107" t="s">
        <v>2622</v>
      </c>
      <c r="C688" s="108" t="s">
        <v>86</v>
      </c>
      <c r="D688" s="107" t="s">
        <v>2623</v>
      </c>
      <c r="E688" s="107" t="s">
        <v>2624</v>
      </c>
      <c r="F688" s="108" t="s">
        <v>344</v>
      </c>
      <c r="G688" s="107">
        <v>2</v>
      </c>
      <c r="H688" s="107">
        <v>5.18</v>
      </c>
      <c r="I688" s="120">
        <v>5.18</v>
      </c>
      <c r="J688" s="107">
        <v>6.04</v>
      </c>
      <c r="K688" s="107">
        <v>16.52</v>
      </c>
      <c r="L688" s="107">
        <v>10.36</v>
      </c>
      <c r="M688" s="107">
        <v>12.08</v>
      </c>
    </row>
    <row r="689" spans="1:13" ht="16.5" hidden="1" customHeight="1">
      <c r="A689" s="106" t="s">
        <v>2625</v>
      </c>
      <c r="B689" s="116" t="s">
        <v>2626</v>
      </c>
      <c r="C689" s="117" t="s">
        <v>355</v>
      </c>
      <c r="D689" s="116" t="s">
        <v>2627</v>
      </c>
      <c r="E689" s="116" t="s">
        <v>45</v>
      </c>
      <c r="F689" s="117" t="s">
        <v>344</v>
      </c>
      <c r="G689" s="116">
        <v>133.13999999999999</v>
      </c>
      <c r="H689" s="116">
        <v>7.03</v>
      </c>
      <c r="I689" s="123">
        <v>7.03</v>
      </c>
      <c r="J689" s="116">
        <v>7.944</v>
      </c>
      <c r="K689" s="116">
        <v>13</v>
      </c>
      <c r="L689" s="116">
        <v>935.97</v>
      </c>
      <c r="M689" s="116">
        <v>1057.6600000000001</v>
      </c>
    </row>
    <row r="690" spans="1:13" ht="16.5" hidden="1" customHeight="1">
      <c r="A690" s="106" t="s">
        <v>2628</v>
      </c>
      <c r="B690" s="116" t="s">
        <v>2626</v>
      </c>
      <c r="C690" s="117" t="s">
        <v>355</v>
      </c>
      <c r="D690" s="116" t="s">
        <v>2629</v>
      </c>
      <c r="E690" s="116" t="s">
        <v>45</v>
      </c>
      <c r="F690" s="117" t="s">
        <v>344</v>
      </c>
      <c r="G690" s="116">
        <v>313.95</v>
      </c>
      <c r="H690" s="116">
        <v>5.0999999999999996</v>
      </c>
      <c r="I690" s="123">
        <v>5.0999999999999996</v>
      </c>
      <c r="J690" s="116">
        <v>5.9429999999999996</v>
      </c>
      <c r="K690" s="116">
        <v>16.52</v>
      </c>
      <c r="L690" s="116">
        <v>1601.15</v>
      </c>
      <c r="M690" s="116">
        <v>1865.8</v>
      </c>
    </row>
    <row r="691" spans="1:13" ht="16.5" hidden="1" customHeight="1">
      <c r="A691" s="106" t="s">
        <v>2630</v>
      </c>
      <c r="B691" s="107" t="s">
        <v>1499</v>
      </c>
      <c r="C691" s="108" t="s">
        <v>86</v>
      </c>
      <c r="D691" s="107" t="s">
        <v>1500</v>
      </c>
      <c r="E691" s="107" t="s">
        <v>1501</v>
      </c>
      <c r="F691" s="108" t="s">
        <v>1502</v>
      </c>
      <c r="G691" s="107">
        <v>674.80949999999996</v>
      </c>
      <c r="H691" s="107">
        <v>2.4</v>
      </c>
      <c r="I691" s="120">
        <v>2.4</v>
      </c>
      <c r="J691" s="107">
        <v>2.8</v>
      </c>
      <c r="K691" s="107">
        <v>16.52</v>
      </c>
      <c r="L691" s="107">
        <v>1619.54</v>
      </c>
      <c r="M691" s="107">
        <v>1889.47</v>
      </c>
    </row>
    <row r="692" spans="1:13" ht="16.5" hidden="1" customHeight="1">
      <c r="A692" s="106" t="s">
        <v>2631</v>
      </c>
      <c r="B692" s="107" t="s">
        <v>2632</v>
      </c>
      <c r="C692" s="108" t="s">
        <v>86</v>
      </c>
      <c r="D692" s="107" t="s">
        <v>2633</v>
      </c>
      <c r="E692" s="107" t="s">
        <v>88</v>
      </c>
      <c r="F692" s="108" t="s">
        <v>127</v>
      </c>
      <c r="G692" s="107">
        <v>0.05</v>
      </c>
      <c r="H692" s="107">
        <v>12.62</v>
      </c>
      <c r="I692" s="120">
        <v>12.62</v>
      </c>
      <c r="J692" s="107">
        <v>14.7</v>
      </c>
      <c r="K692" s="107">
        <v>16.52</v>
      </c>
      <c r="L692" s="107">
        <v>0.63</v>
      </c>
      <c r="M692" s="107">
        <v>0.74</v>
      </c>
    </row>
    <row r="693" spans="1:13" ht="16.5" hidden="1" customHeight="1">
      <c r="A693" s="106" t="s">
        <v>2634</v>
      </c>
      <c r="B693" s="107" t="s">
        <v>1503</v>
      </c>
      <c r="C693" s="108" t="s">
        <v>86</v>
      </c>
      <c r="D693" s="107" t="s">
        <v>1504</v>
      </c>
      <c r="E693" s="107" t="s">
        <v>1505</v>
      </c>
      <c r="F693" s="108" t="s">
        <v>103</v>
      </c>
      <c r="G693" s="107">
        <v>138.72</v>
      </c>
      <c r="H693" s="107">
        <v>63.75</v>
      </c>
      <c r="I693" s="120">
        <v>63.75</v>
      </c>
      <c r="J693" s="107">
        <v>74.28</v>
      </c>
      <c r="K693" s="107">
        <v>16.52</v>
      </c>
      <c r="L693" s="107">
        <v>8843.4</v>
      </c>
      <c r="M693" s="107">
        <v>10304.120000000001</v>
      </c>
    </row>
    <row r="694" spans="1:13" ht="16.5" hidden="1" customHeight="1">
      <c r="A694" s="106" t="s">
        <v>2635</v>
      </c>
      <c r="B694" s="107" t="s">
        <v>2636</v>
      </c>
      <c r="C694" s="108" t="s">
        <v>86</v>
      </c>
      <c r="D694" s="107" t="s">
        <v>2584</v>
      </c>
      <c r="E694" s="107" t="s">
        <v>2637</v>
      </c>
      <c r="F694" s="108" t="s">
        <v>103</v>
      </c>
      <c r="G694" s="107">
        <v>0.17</v>
      </c>
      <c r="H694" s="107">
        <v>53.88</v>
      </c>
      <c r="I694" s="120">
        <v>53.88</v>
      </c>
      <c r="J694" s="107">
        <v>62.78</v>
      </c>
      <c r="K694" s="107">
        <v>16.52</v>
      </c>
      <c r="L694" s="107">
        <v>9.16</v>
      </c>
      <c r="M694" s="107">
        <v>10.67</v>
      </c>
    </row>
    <row r="695" spans="1:13" ht="16.5" hidden="1" customHeight="1">
      <c r="A695" s="106" t="s">
        <v>2638</v>
      </c>
      <c r="B695" s="116" t="s">
        <v>1506</v>
      </c>
      <c r="C695" s="117" t="s">
        <v>355</v>
      </c>
      <c r="D695" s="116" t="s">
        <v>1507</v>
      </c>
      <c r="E695" s="116" t="s">
        <v>1508</v>
      </c>
      <c r="F695" s="117" t="s">
        <v>344</v>
      </c>
      <c r="G695" s="116">
        <v>9527.76</v>
      </c>
      <c r="H695" s="116">
        <v>1.78</v>
      </c>
      <c r="I695" s="123">
        <v>1.78</v>
      </c>
      <c r="J695" s="116">
        <v>2.0739999999999998</v>
      </c>
      <c r="K695" s="116">
        <v>16.52</v>
      </c>
      <c r="L695" s="116">
        <v>16959.41</v>
      </c>
      <c r="M695" s="116">
        <v>19760.57</v>
      </c>
    </row>
    <row r="696" spans="1:13" ht="16.5" hidden="1" customHeight="1">
      <c r="A696" s="106" t="s">
        <v>2639</v>
      </c>
      <c r="B696" s="168" t="s">
        <v>1506</v>
      </c>
      <c r="C696" s="169" t="s">
        <v>355</v>
      </c>
      <c r="D696" s="168" t="s">
        <v>2640</v>
      </c>
      <c r="E696" s="168" t="s">
        <v>45</v>
      </c>
      <c r="F696" s="169" t="s">
        <v>344</v>
      </c>
      <c r="G696" s="168">
        <v>2290.0680000000002</v>
      </c>
      <c r="H696" s="168">
        <v>1.92</v>
      </c>
      <c r="I696" s="170">
        <v>1.92</v>
      </c>
      <c r="J696" s="168">
        <v>2.2370000000000001</v>
      </c>
      <c r="K696" s="168">
        <v>16.52</v>
      </c>
      <c r="L696" s="168">
        <v>4396.93</v>
      </c>
      <c r="M696" s="168">
        <v>5122.88</v>
      </c>
    </row>
    <row r="697" spans="1:13" ht="16.5" hidden="1" customHeight="1">
      <c r="A697" s="106" t="s">
        <v>2641</v>
      </c>
      <c r="B697" s="116" t="s">
        <v>1506</v>
      </c>
      <c r="C697" s="117" t="s">
        <v>355</v>
      </c>
      <c r="D697" s="116" t="s">
        <v>1509</v>
      </c>
      <c r="E697" s="116" t="s">
        <v>1508</v>
      </c>
      <c r="F697" s="117" t="s">
        <v>344</v>
      </c>
      <c r="G697" s="116">
        <v>4702.5</v>
      </c>
      <c r="H697" s="116">
        <v>2.11</v>
      </c>
      <c r="I697" s="123">
        <v>2.11</v>
      </c>
      <c r="J697" s="116">
        <v>2.46</v>
      </c>
      <c r="K697" s="116">
        <v>16.52</v>
      </c>
      <c r="L697" s="116">
        <v>9922.2800000000007</v>
      </c>
      <c r="M697" s="116">
        <v>11568.15</v>
      </c>
    </row>
    <row r="698" spans="1:13" ht="16.5" hidden="1" customHeight="1">
      <c r="A698" s="106" t="s">
        <v>2642</v>
      </c>
      <c r="B698" s="116" t="s">
        <v>1506</v>
      </c>
      <c r="C698" s="117" t="s">
        <v>355</v>
      </c>
      <c r="D698" s="116" t="s">
        <v>1510</v>
      </c>
      <c r="E698" s="116" t="s">
        <v>45</v>
      </c>
      <c r="F698" s="117" t="s">
        <v>344</v>
      </c>
      <c r="G698" s="116">
        <v>3511.9007999999999</v>
      </c>
      <c r="H698" s="116">
        <v>3.26</v>
      </c>
      <c r="I698" s="123">
        <v>3.26</v>
      </c>
      <c r="J698" s="116">
        <v>3.7989999999999999</v>
      </c>
      <c r="K698" s="116">
        <v>16.52</v>
      </c>
      <c r="L698" s="116">
        <v>11448.8</v>
      </c>
      <c r="M698" s="116">
        <v>13341.71</v>
      </c>
    </row>
    <row r="699" spans="1:13" ht="16.5" hidden="1" customHeight="1">
      <c r="A699" s="106" t="s">
        <v>2643</v>
      </c>
      <c r="B699" s="116" t="s">
        <v>1506</v>
      </c>
      <c r="C699" s="117" t="s">
        <v>355</v>
      </c>
      <c r="D699" s="116" t="s">
        <v>1511</v>
      </c>
      <c r="E699" s="116" t="s">
        <v>1508</v>
      </c>
      <c r="F699" s="117" t="s">
        <v>344</v>
      </c>
      <c r="G699" s="116">
        <v>566.24400000000003</v>
      </c>
      <c r="H699" s="116">
        <v>7.12</v>
      </c>
      <c r="I699" s="123">
        <v>7.12</v>
      </c>
      <c r="J699" s="116">
        <v>8.2959999999999994</v>
      </c>
      <c r="K699" s="116">
        <v>16.52</v>
      </c>
      <c r="L699" s="116">
        <v>4031.66</v>
      </c>
      <c r="M699" s="116">
        <v>4697.5600000000004</v>
      </c>
    </row>
    <row r="700" spans="1:13" ht="16.5" hidden="1" customHeight="1">
      <c r="A700" s="106" t="s">
        <v>2644</v>
      </c>
      <c r="B700" s="116" t="s">
        <v>1506</v>
      </c>
      <c r="C700" s="117" t="s">
        <v>355</v>
      </c>
      <c r="D700" s="116" t="s">
        <v>2645</v>
      </c>
      <c r="E700" s="116" t="s">
        <v>2646</v>
      </c>
      <c r="F700" s="117" t="s">
        <v>344</v>
      </c>
      <c r="G700" s="116">
        <v>3135</v>
      </c>
      <c r="H700" s="116">
        <v>2.93</v>
      </c>
      <c r="I700" s="123">
        <v>2.93</v>
      </c>
      <c r="J700" s="116">
        <v>3.4140000000000001</v>
      </c>
      <c r="K700" s="116">
        <v>16.52</v>
      </c>
      <c r="L700" s="116">
        <v>9185.5499999999993</v>
      </c>
      <c r="M700" s="116">
        <v>10702.89</v>
      </c>
    </row>
    <row r="701" spans="1:13" ht="16.5" hidden="1" customHeight="1">
      <c r="A701" s="106" t="s">
        <v>2647</v>
      </c>
      <c r="B701" s="116" t="s">
        <v>1506</v>
      </c>
      <c r="C701" s="117" t="s">
        <v>355</v>
      </c>
      <c r="D701" s="116" t="s">
        <v>1507</v>
      </c>
      <c r="E701" s="116" t="s">
        <v>1508</v>
      </c>
      <c r="F701" s="117" t="s">
        <v>344</v>
      </c>
      <c r="G701" s="116">
        <v>11660</v>
      </c>
      <c r="H701" s="116">
        <v>1.41</v>
      </c>
      <c r="I701" s="123">
        <v>1.41</v>
      </c>
      <c r="J701" s="116">
        <v>1.643</v>
      </c>
      <c r="K701" s="116">
        <v>16.52</v>
      </c>
      <c r="L701" s="116">
        <v>16440.599999999999</v>
      </c>
      <c r="M701" s="116">
        <v>19157.38</v>
      </c>
    </row>
    <row r="702" spans="1:13" ht="16.5" hidden="1" customHeight="1">
      <c r="A702" s="106" t="s">
        <v>2648</v>
      </c>
      <c r="B702" s="168" t="s">
        <v>1506</v>
      </c>
      <c r="C702" s="169" t="s">
        <v>355</v>
      </c>
      <c r="D702" s="168" t="s">
        <v>2640</v>
      </c>
      <c r="E702" s="168" t="s">
        <v>45</v>
      </c>
      <c r="F702" s="169" t="s">
        <v>344</v>
      </c>
      <c r="G702" s="168">
        <v>1526.712</v>
      </c>
      <c r="H702" s="168">
        <v>1.41</v>
      </c>
      <c r="I702" s="170">
        <v>1.41</v>
      </c>
      <c r="J702" s="168">
        <v>1.643</v>
      </c>
      <c r="K702" s="168">
        <v>16.52</v>
      </c>
      <c r="L702" s="168">
        <v>2152.66</v>
      </c>
      <c r="M702" s="168">
        <v>2508.39</v>
      </c>
    </row>
    <row r="703" spans="1:13" ht="16.5" hidden="1" customHeight="1">
      <c r="A703" s="106" t="s">
        <v>2649</v>
      </c>
      <c r="B703" s="116" t="s">
        <v>1506</v>
      </c>
      <c r="C703" s="117" t="s">
        <v>355</v>
      </c>
      <c r="D703" s="116" t="s">
        <v>1509</v>
      </c>
      <c r="E703" s="116" t="s">
        <v>1508</v>
      </c>
      <c r="F703" s="117" t="s">
        <v>344</v>
      </c>
      <c r="G703" s="116">
        <v>8965</v>
      </c>
      <c r="H703" s="116">
        <v>1.41</v>
      </c>
      <c r="I703" s="123">
        <v>1.41</v>
      </c>
      <c r="J703" s="116">
        <v>1.643</v>
      </c>
      <c r="K703" s="116">
        <v>16.52</v>
      </c>
      <c r="L703" s="116">
        <v>12640.65</v>
      </c>
      <c r="M703" s="116">
        <v>14729.5</v>
      </c>
    </row>
    <row r="704" spans="1:13" ht="16.5" hidden="1" customHeight="1">
      <c r="A704" s="111" t="s">
        <v>2650</v>
      </c>
      <c r="B704" s="140" t="s">
        <v>1506</v>
      </c>
      <c r="C704" s="141" t="s">
        <v>355</v>
      </c>
      <c r="D704" s="140" t="s">
        <v>1510</v>
      </c>
      <c r="E704" s="140" t="s">
        <v>45</v>
      </c>
      <c r="F704" s="141" t="s">
        <v>344</v>
      </c>
      <c r="G704" s="140">
        <v>30888</v>
      </c>
      <c r="H704" s="140">
        <v>4.01</v>
      </c>
      <c r="I704" s="144">
        <v>4.01</v>
      </c>
      <c r="J704" s="140">
        <v>4.6719999999999997</v>
      </c>
      <c r="K704" s="140">
        <v>16.52</v>
      </c>
      <c r="L704" s="140">
        <v>123860.88</v>
      </c>
      <c r="M704" s="140">
        <v>144308.74</v>
      </c>
    </row>
    <row r="705" spans="1:13" ht="16.5" hidden="1" customHeight="1">
      <c r="A705" s="111" t="s">
        <v>2651</v>
      </c>
      <c r="B705" s="140" t="s">
        <v>1506</v>
      </c>
      <c r="C705" s="141" t="s">
        <v>355</v>
      </c>
      <c r="D705" s="140" t="s">
        <v>1510</v>
      </c>
      <c r="E705" s="140" t="s">
        <v>45</v>
      </c>
      <c r="F705" s="141" t="s">
        <v>344</v>
      </c>
      <c r="G705" s="140">
        <v>2107.1405</v>
      </c>
      <c r="H705" s="140">
        <v>3.8</v>
      </c>
      <c r="I705" s="144">
        <v>3.8</v>
      </c>
      <c r="J705" s="140">
        <v>4.4279999999999999</v>
      </c>
      <c r="K705" s="140">
        <v>16.52</v>
      </c>
      <c r="L705" s="140">
        <v>8007.13</v>
      </c>
      <c r="M705" s="140">
        <v>9330.42</v>
      </c>
    </row>
    <row r="706" spans="1:13" ht="16.5" hidden="1" customHeight="1">
      <c r="A706" s="111" t="s">
        <v>2652</v>
      </c>
      <c r="B706" s="140" t="s">
        <v>1506</v>
      </c>
      <c r="C706" s="141" t="s">
        <v>355</v>
      </c>
      <c r="D706" s="140" t="s">
        <v>1511</v>
      </c>
      <c r="E706" s="140" t="s">
        <v>1508</v>
      </c>
      <c r="F706" s="141" t="s">
        <v>344</v>
      </c>
      <c r="G706" s="140">
        <v>2831.22</v>
      </c>
      <c r="H706" s="140">
        <v>6.75</v>
      </c>
      <c r="I706" s="144">
        <v>6.75</v>
      </c>
      <c r="J706" s="140">
        <v>7.8650000000000002</v>
      </c>
      <c r="K706" s="140">
        <v>16.52</v>
      </c>
      <c r="L706" s="140">
        <v>19110.740000000002</v>
      </c>
      <c r="M706" s="140">
        <v>22267.55</v>
      </c>
    </row>
    <row r="707" spans="1:13" ht="16.5" hidden="1" customHeight="1">
      <c r="A707" s="111" t="s">
        <v>2653</v>
      </c>
      <c r="B707" s="140" t="s">
        <v>1506</v>
      </c>
      <c r="C707" s="141" t="s">
        <v>355</v>
      </c>
      <c r="D707" s="140" t="s">
        <v>1511</v>
      </c>
      <c r="E707" s="140" t="s">
        <v>1508</v>
      </c>
      <c r="F707" s="141" t="s">
        <v>344</v>
      </c>
      <c r="G707" s="140">
        <v>566.24400000000003</v>
      </c>
      <c r="H707" s="140">
        <v>5.47</v>
      </c>
      <c r="I707" s="144">
        <v>5.47</v>
      </c>
      <c r="J707" s="140">
        <v>6.3739999999999997</v>
      </c>
      <c r="K707" s="140">
        <v>16.52</v>
      </c>
      <c r="L707" s="140">
        <v>3097.35</v>
      </c>
      <c r="M707" s="140">
        <v>3609.24</v>
      </c>
    </row>
    <row r="708" spans="1:13" ht="16.5" hidden="1" customHeight="1">
      <c r="A708" s="106" t="s">
        <v>2654</v>
      </c>
      <c r="B708" s="193" t="s">
        <v>2655</v>
      </c>
      <c r="C708" s="194" t="s">
        <v>355</v>
      </c>
      <c r="D708" s="193" t="s">
        <v>2656</v>
      </c>
      <c r="E708" s="193" t="s">
        <v>45</v>
      </c>
      <c r="F708" s="194" t="s">
        <v>344</v>
      </c>
      <c r="G708" s="193">
        <v>16340.098</v>
      </c>
      <c r="H708" s="193">
        <v>2.21</v>
      </c>
      <c r="I708" s="199">
        <v>2.21</v>
      </c>
      <c r="J708" s="193">
        <v>2.5750000000000002</v>
      </c>
      <c r="K708" s="193">
        <v>16.52</v>
      </c>
      <c r="L708" s="193">
        <v>36111.620000000003</v>
      </c>
      <c r="M708" s="193">
        <v>42075.75</v>
      </c>
    </row>
    <row r="709" spans="1:13" ht="16.5" hidden="1" customHeight="1">
      <c r="A709" s="106" t="s">
        <v>2657</v>
      </c>
      <c r="B709" s="116" t="s">
        <v>2655</v>
      </c>
      <c r="C709" s="117" t="s">
        <v>355</v>
      </c>
      <c r="D709" s="116" t="s">
        <v>2658</v>
      </c>
      <c r="E709" s="116" t="s">
        <v>45</v>
      </c>
      <c r="F709" s="117" t="s">
        <v>344</v>
      </c>
      <c r="G709" s="116">
        <v>2260.3200000000002</v>
      </c>
      <c r="H709" s="116">
        <v>1.5</v>
      </c>
      <c r="I709" s="123">
        <v>1.5</v>
      </c>
      <c r="J709" s="116">
        <v>1.748</v>
      </c>
      <c r="K709" s="116">
        <v>16.52</v>
      </c>
      <c r="L709" s="116">
        <v>3390.48</v>
      </c>
      <c r="M709" s="116">
        <v>3951.04</v>
      </c>
    </row>
    <row r="710" spans="1:13" ht="16.5" hidden="1" customHeight="1">
      <c r="A710" s="106" t="s">
        <v>2659</v>
      </c>
      <c r="B710" s="193" t="s">
        <v>2655</v>
      </c>
      <c r="C710" s="194" t="s">
        <v>355</v>
      </c>
      <c r="D710" s="193" t="s">
        <v>2660</v>
      </c>
      <c r="E710" s="193" t="s">
        <v>45</v>
      </c>
      <c r="F710" s="194" t="s">
        <v>344</v>
      </c>
      <c r="G710" s="193">
        <v>1081.2</v>
      </c>
      <c r="H710" s="193">
        <v>2.98</v>
      </c>
      <c r="I710" s="199">
        <v>2.98</v>
      </c>
      <c r="J710" s="193">
        <v>3.472</v>
      </c>
      <c r="K710" s="193">
        <v>16.52</v>
      </c>
      <c r="L710" s="193">
        <v>3221.98</v>
      </c>
      <c r="M710" s="193">
        <v>3753.93</v>
      </c>
    </row>
    <row r="711" spans="1:13" ht="16.5" hidden="1" customHeight="1">
      <c r="A711" s="106" t="s">
        <v>2661</v>
      </c>
      <c r="B711" s="116" t="s">
        <v>2655</v>
      </c>
      <c r="C711" s="117" t="s">
        <v>355</v>
      </c>
      <c r="D711" s="116" t="s">
        <v>2662</v>
      </c>
      <c r="E711" s="116" t="s">
        <v>45</v>
      </c>
      <c r="F711" s="117" t="s">
        <v>344</v>
      </c>
      <c r="G711" s="116">
        <v>5959.6570000000002</v>
      </c>
      <c r="H711" s="116">
        <v>3.16</v>
      </c>
      <c r="I711" s="123">
        <v>3.16</v>
      </c>
      <c r="J711" s="116">
        <v>3.6819999999999999</v>
      </c>
      <c r="K711" s="116">
        <v>16.52</v>
      </c>
      <c r="L711" s="116">
        <v>18832.52</v>
      </c>
      <c r="M711" s="116">
        <v>21943.46</v>
      </c>
    </row>
    <row r="712" spans="1:13" ht="16.5" hidden="1" customHeight="1">
      <c r="A712" s="106" t="s">
        <v>2663</v>
      </c>
      <c r="B712" s="116" t="s">
        <v>2655</v>
      </c>
      <c r="C712" s="117" t="s">
        <v>355</v>
      </c>
      <c r="D712" s="116" t="s">
        <v>2664</v>
      </c>
      <c r="E712" s="116" t="s">
        <v>45</v>
      </c>
      <c r="F712" s="117" t="s">
        <v>344</v>
      </c>
      <c r="G712" s="116">
        <v>940.44</v>
      </c>
      <c r="H712" s="116">
        <v>3.8</v>
      </c>
      <c r="I712" s="123">
        <v>3.8</v>
      </c>
      <c r="J712" s="116">
        <v>4.4279999999999999</v>
      </c>
      <c r="K712" s="116">
        <v>16.52</v>
      </c>
      <c r="L712" s="116">
        <v>3573.67</v>
      </c>
      <c r="M712" s="116">
        <v>4164.2700000000004</v>
      </c>
    </row>
    <row r="713" spans="1:13" ht="16.5" hidden="1" customHeight="1">
      <c r="A713" s="106" t="s">
        <v>2665</v>
      </c>
      <c r="B713" s="116" t="s">
        <v>2655</v>
      </c>
      <c r="C713" s="117" t="s">
        <v>355</v>
      </c>
      <c r="D713" s="116" t="s">
        <v>2666</v>
      </c>
      <c r="E713" s="116" t="s">
        <v>45</v>
      </c>
      <c r="F713" s="117" t="s">
        <v>344</v>
      </c>
      <c r="G713" s="116">
        <v>515.1</v>
      </c>
      <c r="H713" s="116">
        <v>2.98</v>
      </c>
      <c r="I713" s="123">
        <v>2.98</v>
      </c>
      <c r="J713" s="116">
        <v>3.472</v>
      </c>
      <c r="K713" s="116">
        <v>16.52</v>
      </c>
      <c r="L713" s="116">
        <v>1535</v>
      </c>
      <c r="M713" s="116">
        <v>1788.43</v>
      </c>
    </row>
    <row r="714" spans="1:13" ht="16.5" hidden="1" customHeight="1">
      <c r="A714" s="106" t="s">
        <v>2667</v>
      </c>
      <c r="B714" s="116" t="s">
        <v>2655</v>
      </c>
      <c r="C714" s="117" t="s">
        <v>355</v>
      </c>
      <c r="D714" s="116" t="s">
        <v>2668</v>
      </c>
      <c r="E714" s="116" t="s">
        <v>45</v>
      </c>
      <c r="F714" s="117" t="s">
        <v>344</v>
      </c>
      <c r="G714" s="116">
        <v>515.1</v>
      </c>
      <c r="H714" s="116">
        <v>5.69</v>
      </c>
      <c r="I714" s="123">
        <v>5.69</v>
      </c>
      <c r="J714" s="116">
        <v>6.63</v>
      </c>
      <c r="K714" s="116">
        <v>16.52</v>
      </c>
      <c r="L714" s="116">
        <v>2930.92</v>
      </c>
      <c r="M714" s="116">
        <v>3415.11</v>
      </c>
    </row>
    <row r="715" spans="1:13" ht="16.5" hidden="1" customHeight="1">
      <c r="A715" s="106" t="s">
        <v>2669</v>
      </c>
      <c r="B715" s="116" t="s">
        <v>2655</v>
      </c>
      <c r="C715" s="117" t="s">
        <v>355</v>
      </c>
      <c r="D715" s="116" t="s">
        <v>2670</v>
      </c>
      <c r="E715" s="116" t="s">
        <v>45</v>
      </c>
      <c r="F715" s="117" t="s">
        <v>344</v>
      </c>
      <c r="G715" s="116">
        <v>3581.3944000000001</v>
      </c>
      <c r="H715" s="116">
        <v>5.5</v>
      </c>
      <c r="I715" s="123">
        <v>5.5</v>
      </c>
      <c r="J715" s="116">
        <v>6.4089999999999998</v>
      </c>
      <c r="K715" s="116">
        <v>16.52</v>
      </c>
      <c r="L715" s="116">
        <v>19697.669999999998</v>
      </c>
      <c r="M715" s="116">
        <v>22953.16</v>
      </c>
    </row>
    <row r="716" spans="1:13" ht="16.5" hidden="1" customHeight="1">
      <c r="A716" s="106" t="s">
        <v>2671</v>
      </c>
      <c r="B716" s="116" t="s">
        <v>2655</v>
      </c>
      <c r="C716" s="117" t="s">
        <v>355</v>
      </c>
      <c r="D716" s="116" t="s">
        <v>2660</v>
      </c>
      <c r="E716" s="116" t="s">
        <v>45</v>
      </c>
      <c r="F716" s="117" t="s">
        <v>344</v>
      </c>
      <c r="G716" s="116">
        <v>4878.4570000000003</v>
      </c>
      <c r="H716" s="116">
        <v>2.6</v>
      </c>
      <c r="I716" s="123">
        <v>2.6</v>
      </c>
      <c r="J716" s="116">
        <v>3.03</v>
      </c>
      <c r="K716" s="116">
        <v>16.52</v>
      </c>
      <c r="L716" s="116">
        <v>12683.99</v>
      </c>
      <c r="M716" s="116">
        <v>14781.72</v>
      </c>
    </row>
    <row r="717" spans="1:13" ht="16.5" hidden="1" customHeight="1">
      <c r="A717" s="106" t="s">
        <v>2672</v>
      </c>
      <c r="B717" s="116" t="s">
        <v>2655</v>
      </c>
      <c r="C717" s="117" t="s">
        <v>355</v>
      </c>
      <c r="D717" s="116" t="s">
        <v>2664</v>
      </c>
      <c r="E717" s="116" t="s">
        <v>45</v>
      </c>
      <c r="F717" s="117" t="s">
        <v>344</v>
      </c>
      <c r="G717" s="116">
        <v>2203.1999999999998</v>
      </c>
      <c r="H717" s="116">
        <v>2.5</v>
      </c>
      <c r="I717" s="123">
        <v>2.5</v>
      </c>
      <c r="J717" s="116">
        <v>2.82</v>
      </c>
      <c r="K717" s="116">
        <v>13</v>
      </c>
      <c r="L717" s="116">
        <v>5508</v>
      </c>
      <c r="M717" s="116">
        <v>6213.02</v>
      </c>
    </row>
    <row r="718" spans="1:13" ht="16.5" hidden="1" customHeight="1">
      <c r="A718" s="106" t="s">
        <v>2673</v>
      </c>
      <c r="B718" s="116" t="s">
        <v>2655</v>
      </c>
      <c r="C718" s="117" t="s">
        <v>355</v>
      </c>
      <c r="D718" s="116" t="s">
        <v>2666</v>
      </c>
      <c r="E718" s="116" t="s">
        <v>45</v>
      </c>
      <c r="F718" s="117" t="s">
        <v>344</v>
      </c>
      <c r="G718" s="116">
        <v>4145.7695999999996</v>
      </c>
      <c r="H718" s="116">
        <v>2.4900000000000002</v>
      </c>
      <c r="I718" s="123">
        <v>2.4900000000000002</v>
      </c>
      <c r="J718" s="116">
        <v>2.9009999999999998</v>
      </c>
      <c r="K718" s="116">
        <v>16.52</v>
      </c>
      <c r="L718" s="116">
        <v>10322.969999999999</v>
      </c>
      <c r="M718" s="116">
        <v>12026.88</v>
      </c>
    </row>
    <row r="719" spans="1:13" ht="16.5" hidden="1" customHeight="1">
      <c r="A719" s="111" t="s">
        <v>2674</v>
      </c>
      <c r="B719" s="140" t="s">
        <v>2655</v>
      </c>
      <c r="C719" s="141" t="s">
        <v>355</v>
      </c>
      <c r="D719" s="140" t="s">
        <v>2668</v>
      </c>
      <c r="E719" s="140" t="s">
        <v>45</v>
      </c>
      <c r="F719" s="141" t="s">
        <v>344</v>
      </c>
      <c r="G719" s="140">
        <v>3380.7696000000001</v>
      </c>
      <c r="H719" s="140">
        <v>2.33</v>
      </c>
      <c r="I719" s="144">
        <v>2.33</v>
      </c>
      <c r="J719" s="140">
        <v>2.7149999999999999</v>
      </c>
      <c r="K719" s="140">
        <v>16.52</v>
      </c>
      <c r="L719" s="140">
        <v>7877.19</v>
      </c>
      <c r="M719" s="140">
        <v>9178.7900000000009</v>
      </c>
    </row>
    <row r="720" spans="1:13" ht="16.5" hidden="1" customHeight="1">
      <c r="A720" s="111" t="s">
        <v>2675</v>
      </c>
      <c r="B720" s="140" t="s">
        <v>2655</v>
      </c>
      <c r="C720" s="141" t="s">
        <v>355</v>
      </c>
      <c r="D720" s="140" t="s">
        <v>2668</v>
      </c>
      <c r="E720" s="140" t="s">
        <v>45</v>
      </c>
      <c r="F720" s="141" t="s">
        <v>344</v>
      </c>
      <c r="G720" s="140">
        <v>765</v>
      </c>
      <c r="H720" s="140">
        <v>2.4900000000000002</v>
      </c>
      <c r="I720" s="144">
        <v>2.4900000000000002</v>
      </c>
      <c r="J720" s="140">
        <v>2.9009999999999998</v>
      </c>
      <c r="K720" s="140">
        <v>16.52</v>
      </c>
      <c r="L720" s="140">
        <v>1904.85</v>
      </c>
      <c r="M720" s="140">
        <v>2219.27</v>
      </c>
    </row>
    <row r="721" spans="1:13" ht="16.5" hidden="1" customHeight="1">
      <c r="A721" s="106" t="s">
        <v>2676</v>
      </c>
      <c r="B721" s="116" t="s">
        <v>2655</v>
      </c>
      <c r="C721" s="117" t="s">
        <v>355</v>
      </c>
      <c r="D721" s="116" t="s">
        <v>2670</v>
      </c>
      <c r="E721" s="116" t="s">
        <v>45</v>
      </c>
      <c r="F721" s="117" t="s">
        <v>344</v>
      </c>
      <c r="G721" s="116">
        <v>897.6</v>
      </c>
      <c r="H721" s="116">
        <v>2.4900000000000002</v>
      </c>
      <c r="I721" s="123">
        <v>2.4900000000000002</v>
      </c>
      <c r="J721" s="116">
        <v>2.9009999999999998</v>
      </c>
      <c r="K721" s="116">
        <v>16.52</v>
      </c>
      <c r="L721" s="116">
        <v>2235.02</v>
      </c>
      <c r="M721" s="116">
        <v>2603.94</v>
      </c>
    </row>
    <row r="722" spans="1:13" ht="16.5" hidden="1" customHeight="1">
      <c r="A722" s="111" t="s">
        <v>2677</v>
      </c>
      <c r="B722" s="195" t="s">
        <v>1512</v>
      </c>
      <c r="C722" s="196" t="s">
        <v>86</v>
      </c>
      <c r="D722" s="195" t="s">
        <v>1513</v>
      </c>
      <c r="E722" s="195" t="s">
        <v>1514</v>
      </c>
      <c r="F722" s="196" t="s">
        <v>344</v>
      </c>
      <c r="G722" s="195">
        <v>2060.9724000000001</v>
      </c>
      <c r="H722" s="195">
        <v>1.88</v>
      </c>
      <c r="I722" s="129">
        <v>2.41</v>
      </c>
      <c r="J722" s="195">
        <v>2.41</v>
      </c>
      <c r="K722" s="195">
        <v>0</v>
      </c>
      <c r="L722" s="195">
        <v>4966.9399999999996</v>
      </c>
      <c r="M722" s="195">
        <v>4966.9399999999996</v>
      </c>
    </row>
    <row r="723" spans="1:13" ht="16.5" hidden="1" customHeight="1">
      <c r="A723" s="111" t="s">
        <v>2678</v>
      </c>
      <c r="B723" s="195" t="s">
        <v>1512</v>
      </c>
      <c r="C723" s="196" t="s">
        <v>86</v>
      </c>
      <c r="D723" s="195" t="s">
        <v>1513</v>
      </c>
      <c r="E723" s="195" t="s">
        <v>1514</v>
      </c>
      <c r="F723" s="196" t="s">
        <v>344</v>
      </c>
      <c r="G723" s="195">
        <v>209.00700000000001</v>
      </c>
      <c r="H723" s="195">
        <v>1.88</v>
      </c>
      <c r="I723" s="129">
        <v>2.1</v>
      </c>
      <c r="J723" s="195">
        <v>2.37</v>
      </c>
      <c r="K723" s="195">
        <v>13</v>
      </c>
      <c r="L723" s="195">
        <v>438.91</v>
      </c>
      <c r="M723" s="195">
        <v>495.35</v>
      </c>
    </row>
    <row r="724" spans="1:13" ht="16.5" hidden="1" customHeight="1">
      <c r="A724" s="106" t="s">
        <v>2679</v>
      </c>
      <c r="B724" s="127" t="s">
        <v>1515</v>
      </c>
      <c r="C724" s="128" t="s">
        <v>86</v>
      </c>
      <c r="D724" s="127" t="s">
        <v>1513</v>
      </c>
      <c r="E724" s="127" t="s">
        <v>1516</v>
      </c>
      <c r="F724" s="128" t="s">
        <v>344</v>
      </c>
      <c r="G724" s="127">
        <v>955.45569999999998</v>
      </c>
      <c r="H724" s="127">
        <v>2.8</v>
      </c>
      <c r="I724" s="129">
        <v>3.62</v>
      </c>
      <c r="J724" s="127">
        <v>4.218</v>
      </c>
      <c r="K724" s="127">
        <v>16.52</v>
      </c>
      <c r="L724" s="127">
        <v>3458.75</v>
      </c>
      <c r="M724" s="127">
        <v>4030.11</v>
      </c>
    </row>
    <row r="725" spans="1:13" ht="16.5" hidden="1" customHeight="1">
      <c r="A725" s="106" t="s">
        <v>2680</v>
      </c>
      <c r="B725" s="109" t="s">
        <v>2681</v>
      </c>
      <c r="C725" s="110" t="s">
        <v>86</v>
      </c>
      <c r="D725" s="109" t="s">
        <v>1513</v>
      </c>
      <c r="E725" s="109" t="s">
        <v>2682</v>
      </c>
      <c r="F725" s="110" t="s">
        <v>344</v>
      </c>
      <c r="G725" s="109">
        <v>10.384600000000001</v>
      </c>
      <c r="H725" s="109">
        <v>16.37</v>
      </c>
      <c r="I725" s="121">
        <v>21.14</v>
      </c>
      <c r="J725" s="109">
        <v>24.632000000000001</v>
      </c>
      <c r="K725" s="109">
        <v>16.52</v>
      </c>
      <c r="L725" s="109">
        <v>219.53</v>
      </c>
      <c r="M725" s="109">
        <v>255.79</v>
      </c>
    </row>
    <row r="726" spans="1:13" ht="16.5" hidden="1" customHeight="1">
      <c r="A726" s="106" t="s">
        <v>2683</v>
      </c>
      <c r="B726" s="197" t="s">
        <v>2684</v>
      </c>
      <c r="C726" s="198" t="s">
        <v>86</v>
      </c>
      <c r="D726" s="197" t="s">
        <v>2685</v>
      </c>
      <c r="E726" s="197" t="s">
        <v>2686</v>
      </c>
      <c r="F726" s="198" t="s">
        <v>344</v>
      </c>
      <c r="G726" s="197">
        <v>115.03400000000001</v>
      </c>
      <c r="H726" s="197">
        <v>4.55</v>
      </c>
      <c r="I726" s="200">
        <v>1.39</v>
      </c>
      <c r="J726" s="197">
        <v>1.62</v>
      </c>
      <c r="K726" s="197">
        <v>16.52</v>
      </c>
      <c r="L726" s="197">
        <v>159.9</v>
      </c>
      <c r="M726" s="197">
        <v>186.36</v>
      </c>
    </row>
    <row r="727" spans="1:13" ht="16.5" hidden="1" customHeight="1">
      <c r="A727" s="106" t="s">
        <v>2687</v>
      </c>
      <c r="B727" s="109" t="s">
        <v>2688</v>
      </c>
      <c r="C727" s="110" t="s">
        <v>86</v>
      </c>
      <c r="D727" s="109" t="s">
        <v>1518</v>
      </c>
      <c r="E727" s="109" t="s">
        <v>2689</v>
      </c>
      <c r="F727" s="110" t="s">
        <v>344</v>
      </c>
      <c r="G727" s="109">
        <v>18.324000000000002</v>
      </c>
      <c r="H727" s="109">
        <v>0.5</v>
      </c>
      <c r="I727" s="121">
        <v>0.65</v>
      </c>
      <c r="J727" s="109">
        <v>0.75700000000000001</v>
      </c>
      <c r="K727" s="109">
        <v>16.52</v>
      </c>
      <c r="L727" s="109">
        <v>11.91</v>
      </c>
      <c r="M727" s="109">
        <v>13.87</v>
      </c>
    </row>
    <row r="728" spans="1:13" ht="16.5" hidden="1" customHeight="1">
      <c r="A728" s="106" t="s">
        <v>2690</v>
      </c>
      <c r="B728" s="127" t="s">
        <v>1517</v>
      </c>
      <c r="C728" s="128" t="s">
        <v>86</v>
      </c>
      <c r="D728" s="127" t="s">
        <v>1518</v>
      </c>
      <c r="E728" s="127" t="s">
        <v>1519</v>
      </c>
      <c r="F728" s="128" t="s">
        <v>344</v>
      </c>
      <c r="G728" s="127">
        <v>1417.2086999999999</v>
      </c>
      <c r="H728" s="127">
        <v>1.1100000000000001</v>
      </c>
      <c r="I728" s="129">
        <v>1.58</v>
      </c>
      <c r="J728" s="127">
        <v>1.841</v>
      </c>
      <c r="K728" s="127">
        <v>16.52</v>
      </c>
      <c r="L728" s="127">
        <v>2239.19</v>
      </c>
      <c r="M728" s="127">
        <v>2609.08</v>
      </c>
    </row>
    <row r="729" spans="1:13" ht="16.5" hidden="1" customHeight="1">
      <c r="A729" s="106" t="s">
        <v>2691</v>
      </c>
      <c r="B729" s="127" t="s">
        <v>1520</v>
      </c>
      <c r="C729" s="128" t="s">
        <v>86</v>
      </c>
      <c r="D729" s="127" t="s">
        <v>1518</v>
      </c>
      <c r="E729" s="127" t="s">
        <v>1521</v>
      </c>
      <c r="F729" s="128" t="s">
        <v>344</v>
      </c>
      <c r="G729" s="127">
        <v>4230.0075999999999</v>
      </c>
      <c r="H729" s="127">
        <v>1.1100000000000001</v>
      </c>
      <c r="I729" s="129">
        <v>1.58</v>
      </c>
      <c r="J729" s="127">
        <v>1.58</v>
      </c>
      <c r="K729" s="127">
        <v>0</v>
      </c>
      <c r="L729" s="127">
        <v>6683.41</v>
      </c>
      <c r="M729" s="127">
        <v>6683.41</v>
      </c>
    </row>
    <row r="730" spans="1:13" ht="16.5" hidden="1" customHeight="1">
      <c r="A730" s="106" t="s">
        <v>2692</v>
      </c>
      <c r="B730" s="109" t="s">
        <v>1522</v>
      </c>
      <c r="C730" s="110" t="s">
        <v>86</v>
      </c>
      <c r="D730" s="109" t="s">
        <v>1518</v>
      </c>
      <c r="E730" s="109" t="s">
        <v>1523</v>
      </c>
      <c r="F730" s="110" t="s">
        <v>344</v>
      </c>
      <c r="G730" s="109">
        <v>12.162000000000001</v>
      </c>
      <c r="H730" s="109">
        <v>1.8</v>
      </c>
      <c r="I730" s="121">
        <v>2.39</v>
      </c>
      <c r="J730" s="109">
        <v>2.7850000000000001</v>
      </c>
      <c r="K730" s="109">
        <v>16.52</v>
      </c>
      <c r="L730" s="109">
        <v>29.07</v>
      </c>
      <c r="M730" s="109">
        <v>33.869999999999997</v>
      </c>
    </row>
    <row r="731" spans="1:13" ht="16.5" hidden="1" customHeight="1">
      <c r="A731" s="106" t="s">
        <v>2693</v>
      </c>
      <c r="B731" s="109" t="s">
        <v>2694</v>
      </c>
      <c r="C731" s="110" t="s">
        <v>86</v>
      </c>
      <c r="D731" s="109" t="s">
        <v>1518</v>
      </c>
      <c r="E731" s="109" t="s">
        <v>2695</v>
      </c>
      <c r="F731" s="110" t="s">
        <v>344</v>
      </c>
      <c r="G731" s="109">
        <v>36.72</v>
      </c>
      <c r="H731" s="109">
        <v>2.68</v>
      </c>
      <c r="I731" s="121">
        <v>3.57</v>
      </c>
      <c r="J731" s="109">
        <v>4.16</v>
      </c>
      <c r="K731" s="109">
        <v>16.52</v>
      </c>
      <c r="L731" s="109">
        <v>131.09</v>
      </c>
      <c r="M731" s="109">
        <v>152.76</v>
      </c>
    </row>
    <row r="732" spans="1:13" ht="16.5" hidden="1" customHeight="1">
      <c r="A732" s="111" t="s">
        <v>2696</v>
      </c>
      <c r="B732" s="118" t="s">
        <v>2697</v>
      </c>
      <c r="C732" s="119" t="s">
        <v>86</v>
      </c>
      <c r="D732" s="118" t="s">
        <v>2698</v>
      </c>
      <c r="E732" s="118" t="s">
        <v>2699</v>
      </c>
      <c r="F732" s="119" t="s">
        <v>344</v>
      </c>
      <c r="G732" s="118">
        <v>91.923000000000002</v>
      </c>
      <c r="H732" s="118">
        <v>3.65</v>
      </c>
      <c r="I732" s="124">
        <v>3.65</v>
      </c>
      <c r="J732" s="118">
        <v>4.25</v>
      </c>
      <c r="K732" s="118">
        <v>16.52</v>
      </c>
      <c r="L732" s="118">
        <v>335.52</v>
      </c>
      <c r="M732" s="118">
        <v>390.67</v>
      </c>
    </row>
    <row r="733" spans="1:13" ht="16.5" hidden="1" customHeight="1">
      <c r="A733" s="111" t="s">
        <v>2700</v>
      </c>
      <c r="B733" s="118" t="s">
        <v>2697</v>
      </c>
      <c r="C733" s="119" t="s">
        <v>86</v>
      </c>
      <c r="D733" s="118" t="s">
        <v>2698</v>
      </c>
      <c r="E733" s="118" t="s">
        <v>2699</v>
      </c>
      <c r="F733" s="119" t="s">
        <v>344</v>
      </c>
      <c r="G733" s="118">
        <v>22.95</v>
      </c>
      <c r="H733" s="118">
        <v>3.65</v>
      </c>
      <c r="I733" s="124">
        <v>3.65</v>
      </c>
      <c r="J733" s="118">
        <v>4.2530000000000001</v>
      </c>
      <c r="K733" s="118">
        <v>16.52</v>
      </c>
      <c r="L733" s="118">
        <v>83.77</v>
      </c>
      <c r="M733" s="118">
        <v>97.61</v>
      </c>
    </row>
    <row r="734" spans="1:13" ht="16.5" hidden="1" customHeight="1">
      <c r="A734" s="106" t="s">
        <v>2701</v>
      </c>
      <c r="B734" s="116" t="s">
        <v>1524</v>
      </c>
      <c r="C734" s="117" t="s">
        <v>355</v>
      </c>
      <c r="D734" s="192" t="s">
        <v>1525</v>
      </c>
      <c r="E734" s="116" t="s">
        <v>45</v>
      </c>
      <c r="F734" s="117" t="s">
        <v>344</v>
      </c>
      <c r="G734" s="116">
        <v>656.702</v>
      </c>
      <c r="H734" s="116">
        <v>13.86</v>
      </c>
      <c r="I734" s="123">
        <v>13.86</v>
      </c>
      <c r="J734" s="116">
        <v>16.149999999999999</v>
      </c>
      <c r="K734" s="116">
        <v>16.52</v>
      </c>
      <c r="L734" s="116">
        <v>9101.89</v>
      </c>
      <c r="M734" s="116">
        <v>10605.74</v>
      </c>
    </row>
    <row r="735" spans="1:13" ht="16.5" hidden="1" customHeight="1">
      <c r="A735" s="106" t="s">
        <v>2702</v>
      </c>
      <c r="B735" s="116" t="s">
        <v>1524</v>
      </c>
      <c r="C735" s="117" t="s">
        <v>355</v>
      </c>
      <c r="D735" s="192" t="s">
        <v>1526</v>
      </c>
      <c r="E735" s="116" t="s">
        <v>1527</v>
      </c>
      <c r="F735" s="117" t="s">
        <v>344</v>
      </c>
      <c r="G735" s="116">
        <v>2056.5518999999999</v>
      </c>
      <c r="H735" s="116">
        <v>21</v>
      </c>
      <c r="I735" s="123">
        <v>21</v>
      </c>
      <c r="J735" s="116">
        <v>24.469000000000001</v>
      </c>
      <c r="K735" s="116">
        <v>16.52</v>
      </c>
      <c r="L735" s="116">
        <v>43187.59</v>
      </c>
      <c r="M735" s="116">
        <v>50321.77</v>
      </c>
    </row>
    <row r="736" spans="1:13" ht="16.5" hidden="1" customHeight="1">
      <c r="A736" s="106" t="s">
        <v>2703</v>
      </c>
      <c r="B736" s="116" t="s">
        <v>1524</v>
      </c>
      <c r="C736" s="117" t="s">
        <v>355</v>
      </c>
      <c r="D736" s="192" t="s">
        <v>1528</v>
      </c>
      <c r="E736" s="116" t="s">
        <v>1529</v>
      </c>
      <c r="F736" s="117" t="s">
        <v>344</v>
      </c>
      <c r="G736" s="116">
        <v>1002.122</v>
      </c>
      <c r="H736" s="116">
        <v>32</v>
      </c>
      <c r="I736" s="123">
        <v>32</v>
      </c>
      <c r="J736" s="116">
        <v>37.286000000000001</v>
      </c>
      <c r="K736" s="116">
        <v>16.52</v>
      </c>
      <c r="L736" s="116">
        <v>32067.9</v>
      </c>
      <c r="M736" s="116">
        <v>37365.120000000003</v>
      </c>
    </row>
    <row r="737" spans="1:13" ht="16.5" hidden="1" customHeight="1">
      <c r="A737" s="106" t="s">
        <v>2704</v>
      </c>
      <c r="B737" s="116" t="s">
        <v>1524</v>
      </c>
      <c r="C737" s="117" t="s">
        <v>355</v>
      </c>
      <c r="D737" s="192" t="s">
        <v>1530</v>
      </c>
      <c r="E737" s="116" t="s">
        <v>1531</v>
      </c>
      <c r="F737" s="117" t="s">
        <v>344</v>
      </c>
      <c r="G737" s="116">
        <v>303</v>
      </c>
      <c r="H737" s="116">
        <v>48.65</v>
      </c>
      <c r="I737" s="123">
        <v>48.65</v>
      </c>
      <c r="J737" s="116">
        <v>56.686999999999998</v>
      </c>
      <c r="K737" s="116">
        <v>16.52</v>
      </c>
      <c r="L737" s="116">
        <v>14740.95</v>
      </c>
      <c r="M737" s="116">
        <v>17176.16</v>
      </c>
    </row>
    <row r="738" spans="1:13" ht="27" hidden="1" customHeight="1">
      <c r="A738" s="106" t="s">
        <v>2705</v>
      </c>
      <c r="B738" s="116" t="s">
        <v>1524</v>
      </c>
      <c r="C738" s="117" t="s">
        <v>355</v>
      </c>
      <c r="D738" s="192" t="s">
        <v>1532</v>
      </c>
      <c r="E738" s="116" t="s">
        <v>1533</v>
      </c>
      <c r="F738" s="117" t="s">
        <v>344</v>
      </c>
      <c r="G738" s="116">
        <v>151.5</v>
      </c>
      <c r="H738" s="116">
        <v>66.22</v>
      </c>
      <c r="I738" s="123">
        <v>66.22</v>
      </c>
      <c r="J738" s="116">
        <v>77.16</v>
      </c>
      <c r="K738" s="116">
        <v>16.52</v>
      </c>
      <c r="L738" s="116">
        <v>10032.33</v>
      </c>
      <c r="M738" s="116">
        <v>11689.74</v>
      </c>
    </row>
    <row r="739" spans="1:13" ht="16.5" hidden="1" customHeight="1">
      <c r="A739" s="106" t="s">
        <v>2706</v>
      </c>
      <c r="B739" s="116" t="s">
        <v>1524</v>
      </c>
      <c r="C739" s="117" t="s">
        <v>355</v>
      </c>
      <c r="D739" s="192" t="s">
        <v>1534</v>
      </c>
      <c r="E739" s="116" t="s">
        <v>1535</v>
      </c>
      <c r="F739" s="117" t="s">
        <v>344</v>
      </c>
      <c r="G739" s="116">
        <v>547.62199999999996</v>
      </c>
      <c r="H739" s="116">
        <v>88.28</v>
      </c>
      <c r="I739" s="123">
        <v>88.28</v>
      </c>
      <c r="J739" s="116">
        <v>102.864</v>
      </c>
      <c r="K739" s="116">
        <v>16.52</v>
      </c>
      <c r="L739" s="116">
        <v>48344.07</v>
      </c>
      <c r="M739" s="116">
        <v>56330.59</v>
      </c>
    </row>
    <row r="740" spans="1:13" ht="16.5" hidden="1" customHeight="1">
      <c r="A740" s="106" t="s">
        <v>2707</v>
      </c>
      <c r="B740" s="116" t="s">
        <v>1524</v>
      </c>
      <c r="C740" s="117" t="s">
        <v>355</v>
      </c>
      <c r="D740" s="192" t="s">
        <v>1536</v>
      </c>
      <c r="E740" s="116" t="s">
        <v>1537</v>
      </c>
      <c r="F740" s="117" t="s">
        <v>344</v>
      </c>
      <c r="G740" s="116">
        <v>482.1841</v>
      </c>
      <c r="H740" s="116">
        <v>124.31</v>
      </c>
      <c r="I740" s="123">
        <v>124.31</v>
      </c>
      <c r="J740" s="116">
        <v>144.846</v>
      </c>
      <c r="K740" s="116">
        <v>16.52</v>
      </c>
      <c r="L740" s="116">
        <v>59940.31</v>
      </c>
      <c r="M740" s="116">
        <v>69842.44</v>
      </c>
    </row>
    <row r="741" spans="1:13" ht="16.5" hidden="1" customHeight="1">
      <c r="A741" s="106" t="s">
        <v>2708</v>
      </c>
      <c r="B741" s="116" t="s">
        <v>1524</v>
      </c>
      <c r="C741" s="117" t="s">
        <v>355</v>
      </c>
      <c r="D741" s="192" t="s">
        <v>1538</v>
      </c>
      <c r="E741" s="116" t="s">
        <v>1539</v>
      </c>
      <c r="F741" s="117" t="s">
        <v>344</v>
      </c>
      <c r="G741" s="116">
        <v>136.27930000000001</v>
      </c>
      <c r="H741" s="116">
        <v>312.25</v>
      </c>
      <c r="I741" s="123">
        <v>312.25</v>
      </c>
      <c r="J741" s="116">
        <v>363.834</v>
      </c>
      <c r="K741" s="116">
        <v>16.52</v>
      </c>
      <c r="L741" s="116">
        <v>42553.21</v>
      </c>
      <c r="M741" s="116">
        <v>49583.040000000001</v>
      </c>
    </row>
    <row r="742" spans="1:13" ht="16.5" hidden="1" customHeight="1">
      <c r="A742" s="106" t="s">
        <v>2709</v>
      </c>
      <c r="B742" s="193" t="s">
        <v>2710</v>
      </c>
      <c r="C742" s="194" t="s">
        <v>355</v>
      </c>
      <c r="D742" s="193" t="s">
        <v>2711</v>
      </c>
      <c r="E742" s="193" t="s">
        <v>45</v>
      </c>
      <c r="F742" s="194" t="s">
        <v>344</v>
      </c>
      <c r="G742" s="193">
        <v>741.20029999999997</v>
      </c>
      <c r="H742" s="193">
        <v>4.4000000000000004</v>
      </c>
      <c r="I742" s="199">
        <v>4.4000000000000004</v>
      </c>
      <c r="J742" s="193">
        <v>5.1269999999999998</v>
      </c>
      <c r="K742" s="193">
        <v>16.52</v>
      </c>
      <c r="L742" s="193">
        <v>3261.28</v>
      </c>
      <c r="M742" s="193">
        <v>3800.13</v>
      </c>
    </row>
    <row r="743" spans="1:13" ht="16.5" hidden="1" customHeight="1">
      <c r="A743" s="106" t="s">
        <v>2712</v>
      </c>
      <c r="B743" s="116" t="s">
        <v>2710</v>
      </c>
      <c r="C743" s="117" t="s">
        <v>355</v>
      </c>
      <c r="D743" s="116" t="s">
        <v>2713</v>
      </c>
      <c r="E743" s="116" t="s">
        <v>45</v>
      </c>
      <c r="F743" s="117" t="s">
        <v>344</v>
      </c>
      <c r="G743" s="116">
        <v>455.6003</v>
      </c>
      <c r="H743" s="116">
        <v>2.2999999999999998</v>
      </c>
      <c r="I743" s="123">
        <v>2.2999999999999998</v>
      </c>
      <c r="J743" s="116">
        <v>2.68</v>
      </c>
      <c r="K743" s="116">
        <v>16.52</v>
      </c>
      <c r="L743" s="116">
        <v>1047.8800000000001</v>
      </c>
      <c r="M743" s="116">
        <v>1221.01</v>
      </c>
    </row>
    <row r="744" spans="1:13" ht="16.5" hidden="1" customHeight="1">
      <c r="A744" s="106" t="s">
        <v>2714</v>
      </c>
      <c r="B744" s="116" t="s">
        <v>2710</v>
      </c>
      <c r="C744" s="117" t="s">
        <v>355</v>
      </c>
      <c r="D744" s="116" t="s">
        <v>2715</v>
      </c>
      <c r="E744" s="116" t="s">
        <v>45</v>
      </c>
      <c r="F744" s="117" t="s">
        <v>344</v>
      </c>
      <c r="G744" s="116">
        <v>744.6</v>
      </c>
      <c r="H744" s="116">
        <v>2.8</v>
      </c>
      <c r="I744" s="123">
        <v>2.8</v>
      </c>
      <c r="J744" s="116">
        <v>3.2629999999999999</v>
      </c>
      <c r="K744" s="116">
        <v>16.52</v>
      </c>
      <c r="L744" s="116">
        <v>2084.88</v>
      </c>
      <c r="M744" s="116">
        <v>2429.63</v>
      </c>
    </row>
    <row r="745" spans="1:13" ht="16.5" hidden="1" customHeight="1">
      <c r="A745" s="106" t="s">
        <v>2716</v>
      </c>
      <c r="B745" s="116" t="s">
        <v>2710</v>
      </c>
      <c r="C745" s="117" t="s">
        <v>355</v>
      </c>
      <c r="D745" s="116" t="s">
        <v>2717</v>
      </c>
      <c r="E745" s="116" t="s">
        <v>45</v>
      </c>
      <c r="F745" s="117" t="s">
        <v>344</v>
      </c>
      <c r="G745" s="116">
        <v>637.54489999999998</v>
      </c>
      <c r="H745" s="116">
        <v>3.5</v>
      </c>
      <c r="I745" s="123">
        <v>3.5</v>
      </c>
      <c r="J745" s="116">
        <v>4.0780000000000003</v>
      </c>
      <c r="K745" s="116">
        <v>16.52</v>
      </c>
      <c r="L745" s="116">
        <v>2231.41</v>
      </c>
      <c r="M745" s="116">
        <v>2599.91</v>
      </c>
    </row>
    <row r="746" spans="1:13" ht="16.5" hidden="1" customHeight="1">
      <c r="A746" s="106" t="s">
        <v>2718</v>
      </c>
      <c r="B746" s="116" t="s">
        <v>2710</v>
      </c>
      <c r="C746" s="117" t="s">
        <v>355</v>
      </c>
      <c r="D746" s="116" t="s">
        <v>2719</v>
      </c>
      <c r="E746" s="116" t="s">
        <v>45</v>
      </c>
      <c r="F746" s="117" t="s">
        <v>344</v>
      </c>
      <c r="G746" s="116">
        <v>81.599999999999994</v>
      </c>
      <c r="H746" s="116">
        <v>3.96</v>
      </c>
      <c r="I746" s="123">
        <v>3.96</v>
      </c>
      <c r="J746" s="116">
        <v>4.6139999999999999</v>
      </c>
      <c r="K746" s="116">
        <v>16.52</v>
      </c>
      <c r="L746" s="116">
        <v>323.14</v>
      </c>
      <c r="M746" s="116">
        <v>376.5</v>
      </c>
    </row>
    <row r="747" spans="1:13" ht="16.5" hidden="1" customHeight="1">
      <c r="A747" s="106" t="s">
        <v>2720</v>
      </c>
      <c r="B747" s="116" t="s">
        <v>2721</v>
      </c>
      <c r="C747" s="117" t="s">
        <v>355</v>
      </c>
      <c r="D747" s="192" t="s">
        <v>2722</v>
      </c>
      <c r="E747" s="116" t="s">
        <v>45</v>
      </c>
      <c r="F747" s="117" t="s">
        <v>344</v>
      </c>
      <c r="G747" s="116">
        <v>257.42880000000002</v>
      </c>
      <c r="H747" s="116">
        <v>10.95</v>
      </c>
      <c r="I747" s="123">
        <v>10.95</v>
      </c>
      <c r="J747" s="116">
        <v>12.759</v>
      </c>
      <c r="K747" s="116">
        <v>16.52</v>
      </c>
      <c r="L747" s="116">
        <v>2818.85</v>
      </c>
      <c r="M747" s="116">
        <v>3284.53</v>
      </c>
    </row>
    <row r="748" spans="1:13" ht="16.5" hidden="1" customHeight="1">
      <c r="A748" s="106" t="s">
        <v>2723</v>
      </c>
      <c r="B748" s="116" t="s">
        <v>2721</v>
      </c>
      <c r="C748" s="117" t="s">
        <v>355</v>
      </c>
      <c r="D748" s="192" t="s">
        <v>2724</v>
      </c>
      <c r="E748" s="116" t="s">
        <v>45</v>
      </c>
      <c r="F748" s="117" t="s">
        <v>344</v>
      </c>
      <c r="G748" s="116">
        <v>329.71449999999999</v>
      </c>
      <c r="H748" s="116">
        <v>15.58</v>
      </c>
      <c r="I748" s="123">
        <v>15.58</v>
      </c>
      <c r="J748" s="116">
        <v>18.154</v>
      </c>
      <c r="K748" s="116">
        <v>16.52</v>
      </c>
      <c r="L748" s="116">
        <v>5136.95</v>
      </c>
      <c r="M748" s="116">
        <v>5985.64</v>
      </c>
    </row>
    <row r="749" spans="1:13" ht="16.5" hidden="1" customHeight="1">
      <c r="A749" s="106" t="s">
        <v>2725</v>
      </c>
      <c r="B749" s="116" t="s">
        <v>2721</v>
      </c>
      <c r="C749" s="117" t="s">
        <v>355</v>
      </c>
      <c r="D749" s="192" t="s">
        <v>2726</v>
      </c>
      <c r="E749" s="116" t="s">
        <v>45</v>
      </c>
      <c r="F749" s="117" t="s">
        <v>344</v>
      </c>
      <c r="G749" s="116">
        <v>45.328800000000001</v>
      </c>
      <c r="H749" s="116">
        <v>32.06</v>
      </c>
      <c r="I749" s="123">
        <v>32.06</v>
      </c>
      <c r="J749" s="116">
        <v>37.356000000000002</v>
      </c>
      <c r="K749" s="116">
        <v>16.52</v>
      </c>
      <c r="L749" s="116">
        <v>1453.24</v>
      </c>
      <c r="M749" s="116">
        <v>1693.3</v>
      </c>
    </row>
    <row r="750" spans="1:13" ht="16.5" hidden="1" customHeight="1">
      <c r="A750" s="106" t="s">
        <v>2727</v>
      </c>
      <c r="B750" s="116" t="s">
        <v>2721</v>
      </c>
      <c r="C750" s="117" t="s">
        <v>355</v>
      </c>
      <c r="D750" s="192" t="s">
        <v>2728</v>
      </c>
      <c r="E750" s="116" t="s">
        <v>45</v>
      </c>
      <c r="F750" s="117" t="s">
        <v>344</v>
      </c>
      <c r="G750" s="116">
        <v>110.4132</v>
      </c>
      <c r="H750" s="116">
        <v>103.82</v>
      </c>
      <c r="I750" s="123">
        <v>103.82</v>
      </c>
      <c r="J750" s="116">
        <v>120.971</v>
      </c>
      <c r="K750" s="116">
        <v>16.52</v>
      </c>
      <c r="L750" s="116">
        <v>11463.1</v>
      </c>
      <c r="M750" s="116">
        <v>13356.8</v>
      </c>
    </row>
    <row r="751" spans="1:13" ht="16.5" hidden="1" customHeight="1">
      <c r="A751" s="106" t="s">
        <v>2729</v>
      </c>
      <c r="B751" s="116" t="s">
        <v>1540</v>
      </c>
      <c r="C751" s="117" t="s">
        <v>355</v>
      </c>
      <c r="D751" s="116" t="s">
        <v>1541</v>
      </c>
      <c r="E751" s="116" t="s">
        <v>45</v>
      </c>
      <c r="F751" s="117" t="s">
        <v>344</v>
      </c>
      <c r="G751" s="116">
        <v>2572.5</v>
      </c>
      <c r="H751" s="116">
        <v>112.31</v>
      </c>
      <c r="I751" s="123">
        <v>112.31</v>
      </c>
      <c r="J751" s="116">
        <v>130.864</v>
      </c>
      <c r="K751" s="116">
        <v>16.52</v>
      </c>
      <c r="L751" s="116">
        <v>288917.48</v>
      </c>
      <c r="M751" s="116">
        <v>336647.64</v>
      </c>
    </row>
    <row r="752" spans="1:13" ht="16.5" hidden="1" customHeight="1">
      <c r="A752" s="106" t="s">
        <v>2730</v>
      </c>
      <c r="B752" s="116" t="s">
        <v>1540</v>
      </c>
      <c r="C752" s="117" t="s">
        <v>355</v>
      </c>
      <c r="D752" s="116" t="s">
        <v>1542</v>
      </c>
      <c r="E752" s="116" t="s">
        <v>45</v>
      </c>
      <c r="F752" s="117" t="s">
        <v>344</v>
      </c>
      <c r="G752" s="116">
        <v>31.5</v>
      </c>
      <c r="H752" s="116">
        <v>91.17</v>
      </c>
      <c r="I752" s="123">
        <v>91.17</v>
      </c>
      <c r="J752" s="116">
        <v>106.23099999999999</v>
      </c>
      <c r="K752" s="116">
        <v>16.52</v>
      </c>
      <c r="L752" s="116">
        <v>2871.86</v>
      </c>
      <c r="M752" s="116">
        <v>3346.28</v>
      </c>
    </row>
    <row r="753" spans="1:13" ht="16.5" hidden="1" customHeight="1">
      <c r="A753" s="106" t="s">
        <v>2731</v>
      </c>
      <c r="B753" s="116" t="s">
        <v>1540</v>
      </c>
      <c r="C753" s="117" t="s">
        <v>355</v>
      </c>
      <c r="D753" s="116" t="s">
        <v>1543</v>
      </c>
      <c r="E753" s="116" t="s">
        <v>45</v>
      </c>
      <c r="F753" s="117" t="s">
        <v>344</v>
      </c>
      <c r="G753" s="116">
        <v>136.5</v>
      </c>
      <c r="H753" s="116">
        <v>70.56</v>
      </c>
      <c r="I753" s="123">
        <v>70.56</v>
      </c>
      <c r="J753" s="116">
        <v>82.216999999999999</v>
      </c>
      <c r="K753" s="116">
        <v>16.52</v>
      </c>
      <c r="L753" s="116">
        <v>9631.44</v>
      </c>
      <c r="M753" s="116">
        <v>11222.62</v>
      </c>
    </row>
    <row r="754" spans="1:13" ht="16.5" hidden="1" customHeight="1">
      <c r="A754" s="106" t="s">
        <v>2732</v>
      </c>
      <c r="B754" s="116" t="s">
        <v>1540</v>
      </c>
      <c r="C754" s="117" t="s">
        <v>355</v>
      </c>
      <c r="D754" s="116" t="s">
        <v>2733</v>
      </c>
      <c r="E754" s="116" t="s">
        <v>45</v>
      </c>
      <c r="F754" s="117" t="s">
        <v>344</v>
      </c>
      <c r="G754" s="116">
        <v>24.800999999999998</v>
      </c>
      <c r="H754" s="116">
        <v>78.05</v>
      </c>
      <c r="I754" s="123">
        <v>78.05</v>
      </c>
      <c r="J754" s="116">
        <v>90.944000000000003</v>
      </c>
      <c r="K754" s="116">
        <v>16.52</v>
      </c>
      <c r="L754" s="116">
        <v>1935.72</v>
      </c>
      <c r="M754" s="116">
        <v>2255.5</v>
      </c>
    </row>
    <row r="755" spans="1:13" ht="16.5" hidden="1" customHeight="1">
      <c r="A755" s="106" t="s">
        <v>2734</v>
      </c>
      <c r="B755" s="116" t="s">
        <v>1540</v>
      </c>
      <c r="C755" s="117" t="s">
        <v>355</v>
      </c>
      <c r="D755" s="116" t="s">
        <v>2735</v>
      </c>
      <c r="E755" s="116" t="s">
        <v>45</v>
      </c>
      <c r="F755" s="117" t="s">
        <v>344</v>
      </c>
      <c r="G755" s="116">
        <v>7.98</v>
      </c>
      <c r="H755" s="116">
        <v>54.02</v>
      </c>
      <c r="I755" s="123">
        <v>54.02</v>
      </c>
      <c r="J755" s="116">
        <v>62.944000000000003</v>
      </c>
      <c r="K755" s="116">
        <v>16.52</v>
      </c>
      <c r="L755" s="116">
        <v>431.08</v>
      </c>
      <c r="M755" s="116">
        <v>502.29</v>
      </c>
    </row>
    <row r="756" spans="1:13" ht="16.5" hidden="1" customHeight="1">
      <c r="A756" s="106" t="s">
        <v>2736</v>
      </c>
      <c r="B756" s="116" t="s">
        <v>1540</v>
      </c>
      <c r="C756" s="117" t="s">
        <v>355</v>
      </c>
      <c r="D756" s="116" t="s">
        <v>1544</v>
      </c>
      <c r="E756" s="116" t="s">
        <v>45</v>
      </c>
      <c r="F756" s="117" t="s">
        <v>344</v>
      </c>
      <c r="G756" s="116">
        <v>21</v>
      </c>
      <c r="H756" s="116">
        <v>176.42</v>
      </c>
      <c r="I756" s="123">
        <v>176.42</v>
      </c>
      <c r="J756" s="116">
        <v>205.565</v>
      </c>
      <c r="K756" s="116">
        <v>16.52</v>
      </c>
      <c r="L756" s="116">
        <v>3704.82</v>
      </c>
      <c r="M756" s="116">
        <v>4316.87</v>
      </c>
    </row>
    <row r="757" spans="1:13" ht="16.5" hidden="1" customHeight="1">
      <c r="A757" s="106" t="s">
        <v>2737</v>
      </c>
      <c r="B757" s="116" t="s">
        <v>1540</v>
      </c>
      <c r="C757" s="117" t="s">
        <v>355</v>
      </c>
      <c r="D757" s="116" t="s">
        <v>1545</v>
      </c>
      <c r="E757" s="116" t="s">
        <v>45</v>
      </c>
      <c r="F757" s="117" t="s">
        <v>344</v>
      </c>
      <c r="G757" s="116">
        <v>21</v>
      </c>
      <c r="H757" s="116">
        <v>155.71</v>
      </c>
      <c r="I757" s="123">
        <v>155.71</v>
      </c>
      <c r="J757" s="116">
        <v>181.43299999999999</v>
      </c>
      <c r="K757" s="116">
        <v>16.52</v>
      </c>
      <c r="L757" s="116">
        <v>3269.91</v>
      </c>
      <c r="M757" s="116">
        <v>3810.09</v>
      </c>
    </row>
    <row r="758" spans="1:13" ht="16.5" hidden="1" customHeight="1">
      <c r="A758" s="106" t="s">
        <v>2738</v>
      </c>
      <c r="B758" s="116" t="s">
        <v>1546</v>
      </c>
      <c r="C758" s="117" t="s">
        <v>355</v>
      </c>
      <c r="D758" s="116" t="s">
        <v>1547</v>
      </c>
      <c r="E758" s="116" t="s">
        <v>45</v>
      </c>
      <c r="F758" s="117" t="s">
        <v>1548</v>
      </c>
      <c r="G758" s="116">
        <v>31</v>
      </c>
      <c r="H758" s="116">
        <v>401.05</v>
      </c>
      <c r="I758" s="123">
        <v>401.05</v>
      </c>
      <c r="J758" s="116">
        <v>453.18700000000001</v>
      </c>
      <c r="K758" s="116">
        <v>13</v>
      </c>
      <c r="L758" s="116">
        <v>12432.55</v>
      </c>
      <c r="M758" s="116">
        <v>14048.8</v>
      </c>
    </row>
    <row r="759" spans="1:13" ht="16.5" hidden="1" customHeight="1">
      <c r="A759" s="111" t="s">
        <v>2739</v>
      </c>
      <c r="B759" s="140" t="s">
        <v>2740</v>
      </c>
      <c r="C759" s="141" t="s">
        <v>355</v>
      </c>
      <c r="D759" s="140" t="s">
        <v>2741</v>
      </c>
      <c r="E759" s="140" t="s">
        <v>45</v>
      </c>
      <c r="F759" s="141" t="s">
        <v>344</v>
      </c>
      <c r="G759" s="140">
        <v>1335.5001</v>
      </c>
      <c r="H759" s="140">
        <v>30.04</v>
      </c>
      <c r="I759" s="144">
        <v>30.04</v>
      </c>
      <c r="J759" s="140">
        <v>35</v>
      </c>
      <c r="K759" s="140">
        <v>16.52</v>
      </c>
      <c r="L759" s="140">
        <v>40118.42</v>
      </c>
      <c r="M759" s="140">
        <v>46742.5</v>
      </c>
    </row>
    <row r="760" spans="1:13" ht="16.5" hidden="1" customHeight="1">
      <c r="A760" s="111" t="s">
        <v>2742</v>
      </c>
      <c r="B760" s="140" t="s">
        <v>2740</v>
      </c>
      <c r="C760" s="141" t="s">
        <v>355</v>
      </c>
      <c r="D760" s="140" t="s">
        <v>2741</v>
      </c>
      <c r="E760" s="140" t="s">
        <v>45</v>
      </c>
      <c r="F760" s="141" t="s">
        <v>344</v>
      </c>
      <c r="G760" s="140">
        <v>90.64</v>
      </c>
      <c r="H760" s="140">
        <v>30.04</v>
      </c>
      <c r="I760" s="144">
        <v>30.04</v>
      </c>
      <c r="J760" s="140">
        <v>35.003</v>
      </c>
      <c r="K760" s="140">
        <v>16.52</v>
      </c>
      <c r="L760" s="140">
        <v>2722.83</v>
      </c>
      <c r="M760" s="140">
        <v>3172.67</v>
      </c>
    </row>
    <row r="761" spans="1:13" ht="16.5" hidden="1" customHeight="1">
      <c r="A761" s="106" t="s">
        <v>2743</v>
      </c>
      <c r="B761" s="116" t="s">
        <v>2744</v>
      </c>
      <c r="C761" s="117" t="s">
        <v>355</v>
      </c>
      <c r="D761" s="116" t="s">
        <v>2745</v>
      </c>
      <c r="E761" s="116" t="s">
        <v>45</v>
      </c>
      <c r="F761" s="117" t="s">
        <v>344</v>
      </c>
      <c r="G761" s="116">
        <v>32.56</v>
      </c>
      <c r="H761" s="116">
        <v>1501.89</v>
      </c>
      <c r="I761" s="123">
        <v>1501.89</v>
      </c>
      <c r="J761" s="116">
        <v>1750</v>
      </c>
      <c r="K761" s="116">
        <v>16.52</v>
      </c>
      <c r="L761" s="116">
        <v>48901.54</v>
      </c>
      <c r="M761" s="116">
        <v>56980</v>
      </c>
    </row>
    <row r="762" spans="1:13" ht="16.5" hidden="1" customHeight="1">
      <c r="A762" s="106" t="s">
        <v>2746</v>
      </c>
      <c r="B762" s="116" t="s">
        <v>2747</v>
      </c>
      <c r="C762" s="117" t="s">
        <v>355</v>
      </c>
      <c r="D762" s="116" t="s">
        <v>2748</v>
      </c>
      <c r="E762" s="116" t="s">
        <v>45</v>
      </c>
      <c r="F762" s="117" t="s">
        <v>1548</v>
      </c>
      <c r="G762" s="116">
        <v>2</v>
      </c>
      <c r="H762" s="116">
        <v>729.49</v>
      </c>
      <c r="I762" s="123">
        <v>729.49</v>
      </c>
      <c r="J762" s="116">
        <v>850</v>
      </c>
      <c r="K762" s="116">
        <v>16.52</v>
      </c>
      <c r="L762" s="116">
        <v>1458.98</v>
      </c>
      <c r="M762" s="116">
        <v>1700</v>
      </c>
    </row>
    <row r="763" spans="1:13" ht="16.5" hidden="1" customHeight="1">
      <c r="A763" s="106" t="s">
        <v>2749</v>
      </c>
      <c r="B763" s="116" t="s">
        <v>2747</v>
      </c>
      <c r="C763" s="117" t="s">
        <v>355</v>
      </c>
      <c r="D763" s="116" t="s">
        <v>2750</v>
      </c>
      <c r="E763" s="116" t="s">
        <v>45</v>
      </c>
      <c r="F763" s="117" t="s">
        <v>1548</v>
      </c>
      <c r="G763" s="116">
        <v>2</v>
      </c>
      <c r="H763" s="116">
        <v>729.49</v>
      </c>
      <c r="I763" s="123">
        <v>729.49</v>
      </c>
      <c r="J763" s="116">
        <v>850</v>
      </c>
      <c r="K763" s="116">
        <v>16.52</v>
      </c>
      <c r="L763" s="116">
        <v>1458.98</v>
      </c>
      <c r="M763" s="116">
        <v>1700</v>
      </c>
    </row>
    <row r="764" spans="1:13" ht="16.5" hidden="1" customHeight="1">
      <c r="A764" s="106" t="s">
        <v>2751</v>
      </c>
      <c r="B764" s="116" t="s">
        <v>2752</v>
      </c>
      <c r="C764" s="117" t="s">
        <v>355</v>
      </c>
      <c r="D764" s="116" t="s">
        <v>2753</v>
      </c>
      <c r="E764" s="116" t="s">
        <v>2754</v>
      </c>
      <c r="F764" s="117" t="s">
        <v>344</v>
      </c>
      <c r="G764" s="116">
        <v>629.84500000000003</v>
      </c>
      <c r="H764" s="116">
        <v>5.67</v>
      </c>
      <c r="I764" s="123">
        <v>5.67</v>
      </c>
      <c r="J764" s="116">
        <v>6.6070000000000002</v>
      </c>
      <c r="K764" s="116">
        <v>16.52</v>
      </c>
      <c r="L764" s="116">
        <v>3571.22</v>
      </c>
      <c r="M764" s="116">
        <v>4161.3900000000003</v>
      </c>
    </row>
    <row r="765" spans="1:13" ht="16.5" hidden="1" customHeight="1">
      <c r="A765" s="106" t="s">
        <v>2755</v>
      </c>
      <c r="B765" s="116" t="s">
        <v>2752</v>
      </c>
      <c r="C765" s="117" t="s">
        <v>355</v>
      </c>
      <c r="D765" s="116" t="s">
        <v>2753</v>
      </c>
      <c r="E765" s="116" t="s">
        <v>2756</v>
      </c>
      <c r="F765" s="117" t="s">
        <v>344</v>
      </c>
      <c r="G765" s="116">
        <v>4768.2016999999996</v>
      </c>
      <c r="H765" s="116">
        <v>4.4000000000000004</v>
      </c>
      <c r="I765" s="123">
        <v>4.4000000000000004</v>
      </c>
      <c r="J765" s="116">
        <v>5.1269999999999998</v>
      </c>
      <c r="K765" s="116">
        <v>16.52</v>
      </c>
      <c r="L765" s="116">
        <v>20980.09</v>
      </c>
      <c r="M765" s="116">
        <v>24446.57</v>
      </c>
    </row>
    <row r="766" spans="1:13" ht="16.5" hidden="1" customHeight="1">
      <c r="A766" s="106" t="s">
        <v>2757</v>
      </c>
      <c r="B766" s="116" t="s">
        <v>2752</v>
      </c>
      <c r="C766" s="117" t="s">
        <v>355</v>
      </c>
      <c r="D766" s="116" t="s">
        <v>2753</v>
      </c>
      <c r="E766" s="116" t="s">
        <v>2758</v>
      </c>
      <c r="F766" s="117" t="s">
        <v>344</v>
      </c>
      <c r="G766" s="116">
        <v>1210.25</v>
      </c>
      <c r="H766" s="116">
        <v>3.43</v>
      </c>
      <c r="I766" s="123">
        <v>3.43</v>
      </c>
      <c r="J766" s="116">
        <v>3.9969999999999999</v>
      </c>
      <c r="K766" s="116">
        <v>16.52</v>
      </c>
      <c r="L766" s="116">
        <v>4151.16</v>
      </c>
      <c r="M766" s="116">
        <v>4837.37</v>
      </c>
    </row>
    <row r="767" spans="1:13" ht="16.5" hidden="1" customHeight="1">
      <c r="A767" s="106" t="s">
        <v>2759</v>
      </c>
      <c r="B767" s="107" t="s">
        <v>2760</v>
      </c>
      <c r="C767" s="108" t="s">
        <v>86</v>
      </c>
      <c r="D767" s="107" t="s">
        <v>2761</v>
      </c>
      <c r="E767" s="107" t="s">
        <v>2762</v>
      </c>
      <c r="F767" s="108" t="s">
        <v>142</v>
      </c>
      <c r="G767" s="107">
        <v>302.5625</v>
      </c>
      <c r="H767" s="107">
        <v>0.99</v>
      </c>
      <c r="I767" s="120">
        <v>0.99</v>
      </c>
      <c r="J767" s="107">
        <v>1.1499999999999999</v>
      </c>
      <c r="K767" s="107">
        <v>16.52</v>
      </c>
      <c r="L767" s="107">
        <v>299.54000000000002</v>
      </c>
      <c r="M767" s="107">
        <v>347.95</v>
      </c>
    </row>
    <row r="768" spans="1:13" ht="16.5" hidden="1" customHeight="1">
      <c r="A768" s="111" t="s">
        <v>2763</v>
      </c>
      <c r="B768" s="118" t="s">
        <v>2764</v>
      </c>
      <c r="C768" s="119" t="s">
        <v>86</v>
      </c>
      <c r="D768" s="118" t="s">
        <v>2761</v>
      </c>
      <c r="E768" s="118" t="s">
        <v>2765</v>
      </c>
      <c r="F768" s="119" t="s">
        <v>142</v>
      </c>
      <c r="G768" s="118">
        <v>1024.6754000000001</v>
      </c>
      <c r="H768" s="118">
        <v>1.17</v>
      </c>
      <c r="I768" s="124">
        <v>1.17</v>
      </c>
      <c r="J768" s="118">
        <v>1.36</v>
      </c>
      <c r="K768" s="118">
        <v>16.52</v>
      </c>
      <c r="L768" s="118">
        <v>1198.8699999999999</v>
      </c>
      <c r="M768" s="118">
        <v>1393.56</v>
      </c>
    </row>
    <row r="769" spans="1:13" ht="16.5" hidden="1" customHeight="1">
      <c r="A769" s="111" t="s">
        <v>2766</v>
      </c>
      <c r="B769" s="118" t="s">
        <v>2764</v>
      </c>
      <c r="C769" s="119" t="s">
        <v>86</v>
      </c>
      <c r="D769" s="118" t="s">
        <v>2761</v>
      </c>
      <c r="E769" s="118" t="s">
        <v>2765</v>
      </c>
      <c r="F769" s="119" t="s">
        <v>142</v>
      </c>
      <c r="G769" s="118">
        <v>167.375</v>
      </c>
      <c r="H769" s="118">
        <v>1.17</v>
      </c>
      <c r="I769" s="124">
        <v>1.17</v>
      </c>
      <c r="J769" s="118">
        <v>1.363</v>
      </c>
      <c r="K769" s="118">
        <v>16.52</v>
      </c>
      <c r="L769" s="118">
        <v>195.83</v>
      </c>
      <c r="M769" s="118">
        <v>228.13</v>
      </c>
    </row>
    <row r="770" spans="1:13" ht="16.5" hidden="1" customHeight="1">
      <c r="A770" s="106" t="s">
        <v>2767</v>
      </c>
      <c r="B770" s="107" t="s">
        <v>2768</v>
      </c>
      <c r="C770" s="108" t="s">
        <v>86</v>
      </c>
      <c r="D770" s="107" t="s">
        <v>2761</v>
      </c>
      <c r="E770" s="107" t="s">
        <v>2769</v>
      </c>
      <c r="F770" s="108" t="s">
        <v>142</v>
      </c>
      <c r="G770" s="107">
        <v>157.46129999999999</v>
      </c>
      <c r="H770" s="107">
        <v>1.84</v>
      </c>
      <c r="I770" s="120">
        <v>1.84</v>
      </c>
      <c r="J770" s="107">
        <v>2.14</v>
      </c>
      <c r="K770" s="107">
        <v>16.52</v>
      </c>
      <c r="L770" s="107">
        <v>289.73</v>
      </c>
      <c r="M770" s="107">
        <v>336.97</v>
      </c>
    </row>
    <row r="771" spans="1:13" ht="16.5" hidden="1" customHeight="1">
      <c r="A771" s="106" t="s">
        <v>2770</v>
      </c>
      <c r="B771" s="107" t="s">
        <v>2771</v>
      </c>
      <c r="C771" s="108" t="s">
        <v>86</v>
      </c>
      <c r="D771" s="107" t="s">
        <v>2772</v>
      </c>
      <c r="E771" s="107" t="s">
        <v>1550</v>
      </c>
      <c r="F771" s="108" t="s">
        <v>142</v>
      </c>
      <c r="G771" s="107">
        <v>181.53749999999999</v>
      </c>
      <c r="H771" s="107">
        <v>0.17</v>
      </c>
      <c r="I771" s="120">
        <v>0.17</v>
      </c>
      <c r="J771" s="107">
        <v>0.2</v>
      </c>
      <c r="K771" s="107">
        <v>16.52</v>
      </c>
      <c r="L771" s="107">
        <v>30.86</v>
      </c>
      <c r="M771" s="107">
        <v>36.31</v>
      </c>
    </row>
    <row r="772" spans="1:13" ht="16.5" hidden="1" customHeight="1">
      <c r="A772" s="111" t="s">
        <v>2773</v>
      </c>
      <c r="B772" s="118" t="s">
        <v>2774</v>
      </c>
      <c r="C772" s="119" t="s">
        <v>86</v>
      </c>
      <c r="D772" s="118" t="s">
        <v>2772</v>
      </c>
      <c r="E772" s="118" t="s">
        <v>2775</v>
      </c>
      <c r="F772" s="119" t="s">
        <v>142</v>
      </c>
      <c r="G772" s="118">
        <v>709.28200000000004</v>
      </c>
      <c r="H772" s="118">
        <v>0.26</v>
      </c>
      <c r="I772" s="124">
        <v>0.26</v>
      </c>
      <c r="J772" s="118">
        <v>0.3</v>
      </c>
      <c r="K772" s="118">
        <v>16.52</v>
      </c>
      <c r="L772" s="118">
        <v>184.41</v>
      </c>
      <c r="M772" s="118">
        <v>212.78</v>
      </c>
    </row>
    <row r="773" spans="1:13" ht="16.5" hidden="1" customHeight="1">
      <c r="A773" s="111" t="s">
        <v>2776</v>
      </c>
      <c r="B773" s="118" t="s">
        <v>2774</v>
      </c>
      <c r="C773" s="119" t="s">
        <v>86</v>
      </c>
      <c r="D773" s="118" t="s">
        <v>2772</v>
      </c>
      <c r="E773" s="118" t="s">
        <v>2775</v>
      </c>
      <c r="F773" s="119" t="s">
        <v>142</v>
      </c>
      <c r="G773" s="118">
        <v>100.425</v>
      </c>
      <c r="H773" s="118">
        <v>0.26</v>
      </c>
      <c r="I773" s="124">
        <v>0.26</v>
      </c>
      <c r="J773" s="118">
        <v>0.30299999999999999</v>
      </c>
      <c r="K773" s="118">
        <v>16.52</v>
      </c>
      <c r="L773" s="118">
        <v>26.11</v>
      </c>
      <c r="M773" s="118">
        <v>30.43</v>
      </c>
    </row>
    <row r="774" spans="1:13" ht="16.5" hidden="1" customHeight="1">
      <c r="A774" s="106" t="s">
        <v>2777</v>
      </c>
      <c r="B774" s="107" t="s">
        <v>1549</v>
      </c>
      <c r="C774" s="108" t="s">
        <v>86</v>
      </c>
      <c r="D774" s="107" t="s">
        <v>1458</v>
      </c>
      <c r="E774" s="107" t="s">
        <v>1550</v>
      </c>
      <c r="F774" s="108" t="s">
        <v>142</v>
      </c>
      <c r="G774" s="107">
        <v>14802.710300000001</v>
      </c>
      <c r="H774" s="107">
        <v>0.06</v>
      </c>
      <c r="I774" s="120">
        <v>0.06</v>
      </c>
      <c r="J774" s="107">
        <v>7.0000000000000007E-2</v>
      </c>
      <c r="K774" s="107">
        <v>16.52</v>
      </c>
      <c r="L774" s="107">
        <v>888.16</v>
      </c>
      <c r="M774" s="107">
        <v>1036.19</v>
      </c>
    </row>
    <row r="775" spans="1:13" ht="16.5" hidden="1" customHeight="1">
      <c r="A775" s="106" t="s">
        <v>2778</v>
      </c>
      <c r="B775" s="107" t="s">
        <v>1551</v>
      </c>
      <c r="C775" s="108" t="s">
        <v>86</v>
      </c>
      <c r="D775" s="107" t="s">
        <v>1458</v>
      </c>
      <c r="E775" s="107" t="s">
        <v>1475</v>
      </c>
      <c r="F775" s="108" t="s">
        <v>142</v>
      </c>
      <c r="G775" s="107">
        <v>10.7562</v>
      </c>
      <c r="H775" s="107">
        <v>0.22</v>
      </c>
      <c r="I775" s="120">
        <v>0.22</v>
      </c>
      <c r="J775" s="107">
        <v>0.26</v>
      </c>
      <c r="K775" s="107">
        <v>16.52</v>
      </c>
      <c r="L775" s="107">
        <v>2.37</v>
      </c>
      <c r="M775" s="107">
        <v>2.8</v>
      </c>
    </row>
    <row r="776" spans="1:13" ht="16.5" hidden="1" customHeight="1">
      <c r="A776" s="106" t="s">
        <v>2779</v>
      </c>
      <c r="B776" s="116" t="s">
        <v>1552</v>
      </c>
      <c r="C776" s="117" t="s">
        <v>355</v>
      </c>
      <c r="D776" s="116" t="s">
        <v>1553</v>
      </c>
      <c r="E776" s="116" t="s">
        <v>1554</v>
      </c>
      <c r="F776" s="117" t="s">
        <v>344</v>
      </c>
      <c r="G776" s="116">
        <v>6688</v>
      </c>
      <c r="H776" s="116">
        <v>2.6</v>
      </c>
      <c r="I776" s="123">
        <v>2.6</v>
      </c>
      <c r="J776" s="116">
        <v>3.03</v>
      </c>
      <c r="K776" s="116">
        <v>16.52</v>
      </c>
      <c r="L776" s="116">
        <v>17388.8</v>
      </c>
      <c r="M776" s="116">
        <v>20264.64</v>
      </c>
    </row>
    <row r="777" spans="1:13" ht="16.5" hidden="1" customHeight="1">
      <c r="A777" s="106" t="s">
        <v>2780</v>
      </c>
      <c r="B777" s="116" t="s">
        <v>1552</v>
      </c>
      <c r="C777" s="117" t="s">
        <v>355</v>
      </c>
      <c r="D777" s="116" t="s">
        <v>2781</v>
      </c>
      <c r="E777" s="116" t="s">
        <v>45</v>
      </c>
      <c r="F777" s="117" t="s">
        <v>344</v>
      </c>
      <c r="G777" s="116">
        <v>421.14600000000002</v>
      </c>
      <c r="H777" s="116">
        <v>3.96</v>
      </c>
      <c r="I777" s="123">
        <v>3.96</v>
      </c>
      <c r="J777" s="116">
        <v>4.6139999999999999</v>
      </c>
      <c r="K777" s="116">
        <v>16.52</v>
      </c>
      <c r="L777" s="116">
        <v>1667.74</v>
      </c>
      <c r="M777" s="116">
        <v>1943.17</v>
      </c>
    </row>
    <row r="778" spans="1:13" ht="16.5" hidden="1" customHeight="1">
      <c r="A778" s="106" t="s">
        <v>2782</v>
      </c>
      <c r="B778" s="116" t="s">
        <v>1552</v>
      </c>
      <c r="C778" s="117" t="s">
        <v>355</v>
      </c>
      <c r="D778" s="116" t="s">
        <v>1555</v>
      </c>
      <c r="E778" s="116" t="s">
        <v>45</v>
      </c>
      <c r="F778" s="117" t="s">
        <v>344</v>
      </c>
      <c r="G778" s="116">
        <v>7884.8</v>
      </c>
      <c r="H778" s="116">
        <v>1.87</v>
      </c>
      <c r="I778" s="123">
        <v>1.87</v>
      </c>
      <c r="J778" s="116">
        <v>2.1789999999999998</v>
      </c>
      <c r="K778" s="116">
        <v>16.52</v>
      </c>
      <c r="L778" s="116">
        <v>14744.58</v>
      </c>
      <c r="M778" s="116">
        <v>17180.98</v>
      </c>
    </row>
    <row r="779" spans="1:13" ht="16.5" hidden="1" customHeight="1">
      <c r="A779" s="106" t="s">
        <v>2783</v>
      </c>
      <c r="B779" s="116" t="s">
        <v>1552</v>
      </c>
      <c r="C779" s="117" t="s">
        <v>355</v>
      </c>
      <c r="D779" s="116" t="s">
        <v>2784</v>
      </c>
      <c r="E779" s="116" t="s">
        <v>2785</v>
      </c>
      <c r="F779" s="117" t="s">
        <v>344</v>
      </c>
      <c r="G779" s="116">
        <v>5350.84</v>
      </c>
      <c r="H779" s="116">
        <v>3</v>
      </c>
      <c r="I779" s="123">
        <v>3</v>
      </c>
      <c r="J779" s="116">
        <v>3.5</v>
      </c>
      <c r="K779" s="116">
        <v>16.52</v>
      </c>
      <c r="L779" s="116">
        <v>16052.52</v>
      </c>
      <c r="M779" s="116">
        <v>18727.939999999999</v>
      </c>
    </row>
    <row r="780" spans="1:13" ht="16.5" hidden="1" customHeight="1">
      <c r="A780" s="106" t="s">
        <v>2786</v>
      </c>
      <c r="B780" s="107" t="s">
        <v>2787</v>
      </c>
      <c r="C780" s="108" t="s">
        <v>86</v>
      </c>
      <c r="D780" s="107" t="s">
        <v>2788</v>
      </c>
      <c r="E780" s="107" t="s">
        <v>2789</v>
      </c>
      <c r="F780" s="108" t="s">
        <v>1093</v>
      </c>
      <c r="G780" s="107">
        <v>42.58</v>
      </c>
      <c r="H780" s="107">
        <v>7.5</v>
      </c>
      <c r="I780" s="120">
        <v>7.5</v>
      </c>
      <c r="J780" s="107">
        <v>8.74</v>
      </c>
      <c r="K780" s="107">
        <v>16.52</v>
      </c>
      <c r="L780" s="107">
        <v>319.35000000000002</v>
      </c>
      <c r="M780" s="107">
        <v>372.15</v>
      </c>
    </row>
    <row r="781" spans="1:13" ht="16.5" hidden="1" customHeight="1">
      <c r="A781" s="106" t="s">
        <v>2790</v>
      </c>
      <c r="B781" s="107" t="s">
        <v>1556</v>
      </c>
      <c r="C781" s="108" t="s">
        <v>86</v>
      </c>
      <c r="D781" s="107" t="s">
        <v>1557</v>
      </c>
      <c r="E781" s="107" t="s">
        <v>119</v>
      </c>
      <c r="F781" s="108" t="s">
        <v>142</v>
      </c>
      <c r="G781" s="107">
        <v>2526.8040000000001</v>
      </c>
      <c r="H781" s="107">
        <v>0.48</v>
      </c>
      <c r="I781" s="120">
        <v>0.48</v>
      </c>
      <c r="J781" s="107">
        <v>0.56000000000000005</v>
      </c>
      <c r="K781" s="107">
        <v>16.52</v>
      </c>
      <c r="L781" s="107">
        <v>1212.8699999999999</v>
      </c>
      <c r="M781" s="107">
        <v>1415.01</v>
      </c>
    </row>
    <row r="782" spans="1:13" ht="16.5" hidden="1" customHeight="1">
      <c r="A782" s="106" t="s">
        <v>2791</v>
      </c>
      <c r="B782" s="107" t="s">
        <v>1558</v>
      </c>
      <c r="C782" s="108" t="s">
        <v>86</v>
      </c>
      <c r="D782" s="107" t="s">
        <v>1557</v>
      </c>
      <c r="E782" s="107" t="s">
        <v>139</v>
      </c>
      <c r="F782" s="108" t="s">
        <v>142</v>
      </c>
      <c r="G782" s="107">
        <v>1276.8</v>
      </c>
      <c r="H782" s="107">
        <v>0.53</v>
      </c>
      <c r="I782" s="120">
        <v>0.53</v>
      </c>
      <c r="J782" s="107">
        <v>0.62</v>
      </c>
      <c r="K782" s="107">
        <v>16.52</v>
      </c>
      <c r="L782" s="107">
        <v>676.7</v>
      </c>
      <c r="M782" s="107">
        <v>791.62</v>
      </c>
    </row>
    <row r="783" spans="1:13" ht="16.5" hidden="1" customHeight="1">
      <c r="A783" s="106" t="s">
        <v>2792</v>
      </c>
      <c r="B783" s="107" t="s">
        <v>2793</v>
      </c>
      <c r="C783" s="108" t="s">
        <v>86</v>
      </c>
      <c r="D783" s="107" t="s">
        <v>1557</v>
      </c>
      <c r="E783" s="107" t="s">
        <v>153</v>
      </c>
      <c r="F783" s="108" t="s">
        <v>142</v>
      </c>
      <c r="G783" s="107">
        <v>98.586600000000004</v>
      </c>
      <c r="H783" s="107">
        <v>0.61</v>
      </c>
      <c r="I783" s="120">
        <v>0.61</v>
      </c>
      <c r="J783" s="107">
        <v>0.71</v>
      </c>
      <c r="K783" s="107">
        <v>16.52</v>
      </c>
      <c r="L783" s="107">
        <v>60.14</v>
      </c>
      <c r="M783" s="107">
        <v>70</v>
      </c>
    </row>
    <row r="784" spans="1:13" ht="16.5" hidden="1" customHeight="1">
      <c r="A784" s="106" t="s">
        <v>2794</v>
      </c>
      <c r="B784" s="107" t="s">
        <v>1559</v>
      </c>
      <c r="C784" s="108" t="s">
        <v>86</v>
      </c>
      <c r="D784" s="107" t="s">
        <v>1560</v>
      </c>
      <c r="E784" s="107" t="s">
        <v>119</v>
      </c>
      <c r="F784" s="108" t="s">
        <v>142</v>
      </c>
      <c r="G784" s="107">
        <v>20214.432000000001</v>
      </c>
      <c r="H784" s="107">
        <v>0.27</v>
      </c>
      <c r="I784" s="120">
        <v>0.27</v>
      </c>
      <c r="J784" s="107">
        <v>0.31</v>
      </c>
      <c r="K784" s="107">
        <v>16.52</v>
      </c>
      <c r="L784" s="107">
        <v>5457.9</v>
      </c>
      <c r="M784" s="107">
        <v>6266.47</v>
      </c>
    </row>
    <row r="785" spans="1:13" ht="16.5" hidden="1" customHeight="1">
      <c r="A785" s="106" t="s">
        <v>2795</v>
      </c>
      <c r="B785" s="107" t="s">
        <v>1561</v>
      </c>
      <c r="C785" s="108" t="s">
        <v>86</v>
      </c>
      <c r="D785" s="107" t="s">
        <v>1560</v>
      </c>
      <c r="E785" s="107" t="s">
        <v>139</v>
      </c>
      <c r="F785" s="108" t="s">
        <v>142</v>
      </c>
      <c r="G785" s="107">
        <v>7405.44</v>
      </c>
      <c r="H785" s="107">
        <v>0.54</v>
      </c>
      <c r="I785" s="120">
        <v>0.54</v>
      </c>
      <c r="J785" s="107">
        <v>0.63</v>
      </c>
      <c r="K785" s="107">
        <v>16.52</v>
      </c>
      <c r="L785" s="107">
        <v>3998.94</v>
      </c>
      <c r="M785" s="107">
        <v>4665.43</v>
      </c>
    </row>
    <row r="786" spans="1:13" ht="16.5" hidden="1" customHeight="1">
      <c r="A786" s="106" t="s">
        <v>2796</v>
      </c>
      <c r="B786" s="107" t="s">
        <v>1562</v>
      </c>
      <c r="C786" s="108" t="s">
        <v>86</v>
      </c>
      <c r="D786" s="107" t="s">
        <v>1563</v>
      </c>
      <c r="E786" s="107" t="s">
        <v>119</v>
      </c>
      <c r="F786" s="108" t="s">
        <v>142</v>
      </c>
      <c r="G786" s="107">
        <v>379.0206</v>
      </c>
      <c r="H786" s="107">
        <v>0.65</v>
      </c>
      <c r="I786" s="120">
        <v>0.65</v>
      </c>
      <c r="J786" s="107">
        <v>0.76</v>
      </c>
      <c r="K786" s="107">
        <v>16.52</v>
      </c>
      <c r="L786" s="107">
        <v>246.36</v>
      </c>
      <c r="M786" s="107">
        <v>288.06</v>
      </c>
    </row>
    <row r="787" spans="1:13" ht="16.5" hidden="1" customHeight="1">
      <c r="A787" s="106" t="s">
        <v>2797</v>
      </c>
      <c r="B787" s="107" t="s">
        <v>1564</v>
      </c>
      <c r="C787" s="108" t="s">
        <v>86</v>
      </c>
      <c r="D787" s="107" t="s">
        <v>1563</v>
      </c>
      <c r="E787" s="107" t="s">
        <v>139</v>
      </c>
      <c r="F787" s="108" t="s">
        <v>142</v>
      </c>
      <c r="G787" s="107">
        <v>191.52</v>
      </c>
      <c r="H787" s="107">
        <v>1.01</v>
      </c>
      <c r="I787" s="120">
        <v>1.01</v>
      </c>
      <c r="J787" s="107">
        <v>1.18</v>
      </c>
      <c r="K787" s="107">
        <v>16.52</v>
      </c>
      <c r="L787" s="107">
        <v>193.44</v>
      </c>
      <c r="M787" s="107">
        <v>225.99</v>
      </c>
    </row>
    <row r="788" spans="1:13" ht="16.5" hidden="1" customHeight="1">
      <c r="A788" s="106" t="s">
        <v>2798</v>
      </c>
      <c r="B788" s="107" t="s">
        <v>1565</v>
      </c>
      <c r="C788" s="108" t="s">
        <v>86</v>
      </c>
      <c r="D788" s="107" t="s">
        <v>1566</v>
      </c>
      <c r="E788" s="107" t="s">
        <v>119</v>
      </c>
      <c r="F788" s="108" t="s">
        <v>142</v>
      </c>
      <c r="G788" s="107">
        <v>252.68039999999999</v>
      </c>
      <c r="H788" s="107">
        <v>0.94</v>
      </c>
      <c r="I788" s="120">
        <v>0.94</v>
      </c>
      <c r="J788" s="107">
        <v>1.1000000000000001</v>
      </c>
      <c r="K788" s="107">
        <v>16.52</v>
      </c>
      <c r="L788" s="107">
        <v>237.52</v>
      </c>
      <c r="M788" s="107">
        <v>277.95</v>
      </c>
    </row>
    <row r="789" spans="1:13" ht="16.5" hidden="1" customHeight="1">
      <c r="A789" s="106" t="s">
        <v>2799</v>
      </c>
      <c r="B789" s="107" t="s">
        <v>1567</v>
      </c>
      <c r="C789" s="108" t="s">
        <v>86</v>
      </c>
      <c r="D789" s="107" t="s">
        <v>1566</v>
      </c>
      <c r="E789" s="107" t="s">
        <v>139</v>
      </c>
      <c r="F789" s="108" t="s">
        <v>142</v>
      </c>
      <c r="G789" s="107">
        <v>127.68</v>
      </c>
      <c r="H789" s="107">
        <v>1.0900000000000001</v>
      </c>
      <c r="I789" s="120">
        <v>1.0900000000000001</v>
      </c>
      <c r="J789" s="107">
        <v>1.27</v>
      </c>
      <c r="K789" s="107">
        <v>16.52</v>
      </c>
      <c r="L789" s="107">
        <v>139.16999999999999</v>
      </c>
      <c r="M789" s="107">
        <v>162.15</v>
      </c>
    </row>
    <row r="790" spans="1:13" ht="16.5" hidden="1" customHeight="1">
      <c r="A790" s="106" t="s">
        <v>2800</v>
      </c>
      <c r="B790" s="107" t="s">
        <v>1568</v>
      </c>
      <c r="C790" s="108" t="s">
        <v>86</v>
      </c>
      <c r="D790" s="107" t="s">
        <v>1569</v>
      </c>
      <c r="E790" s="107" t="s">
        <v>119</v>
      </c>
      <c r="F790" s="108" t="s">
        <v>142</v>
      </c>
      <c r="G790" s="107">
        <v>252.68039999999999</v>
      </c>
      <c r="H790" s="107">
        <v>0.47</v>
      </c>
      <c r="I790" s="120">
        <v>0.47</v>
      </c>
      <c r="J790" s="107">
        <v>0.55000000000000004</v>
      </c>
      <c r="K790" s="107">
        <v>16.52</v>
      </c>
      <c r="L790" s="107">
        <v>118.76</v>
      </c>
      <c r="M790" s="107">
        <v>138.97</v>
      </c>
    </row>
    <row r="791" spans="1:13" ht="16.5" hidden="1" customHeight="1">
      <c r="A791" s="106" t="s">
        <v>2801</v>
      </c>
      <c r="B791" s="107" t="s">
        <v>1570</v>
      </c>
      <c r="C791" s="108" t="s">
        <v>86</v>
      </c>
      <c r="D791" s="107" t="s">
        <v>1569</v>
      </c>
      <c r="E791" s="107" t="s">
        <v>139</v>
      </c>
      <c r="F791" s="108" t="s">
        <v>142</v>
      </c>
      <c r="G791" s="107">
        <v>127.68</v>
      </c>
      <c r="H791" s="107">
        <v>0.78</v>
      </c>
      <c r="I791" s="120">
        <v>0.78</v>
      </c>
      <c r="J791" s="107">
        <v>0.91</v>
      </c>
      <c r="K791" s="107">
        <v>16.52</v>
      </c>
      <c r="L791" s="107">
        <v>99.59</v>
      </c>
      <c r="M791" s="107">
        <v>116.19</v>
      </c>
    </row>
    <row r="792" spans="1:13" ht="16.5" hidden="1" customHeight="1">
      <c r="A792" s="106" t="s">
        <v>2802</v>
      </c>
      <c r="B792" s="107" t="s">
        <v>2803</v>
      </c>
      <c r="C792" s="108" t="s">
        <v>86</v>
      </c>
      <c r="D792" s="107" t="s">
        <v>2804</v>
      </c>
      <c r="E792" s="107" t="s">
        <v>2805</v>
      </c>
      <c r="F792" s="108" t="s">
        <v>142</v>
      </c>
      <c r="G792" s="107">
        <v>60.9</v>
      </c>
      <c r="H792" s="107">
        <v>5.39</v>
      </c>
      <c r="I792" s="120">
        <v>5.39</v>
      </c>
      <c r="J792" s="107">
        <v>6.28</v>
      </c>
      <c r="K792" s="107">
        <v>16.52</v>
      </c>
      <c r="L792" s="107">
        <v>328.25</v>
      </c>
      <c r="M792" s="107">
        <v>382.45</v>
      </c>
    </row>
    <row r="793" spans="1:13" ht="16.5" hidden="1" customHeight="1">
      <c r="A793" s="106" t="s">
        <v>2806</v>
      </c>
      <c r="B793" s="107" t="s">
        <v>2807</v>
      </c>
      <c r="C793" s="108" t="s">
        <v>86</v>
      </c>
      <c r="D793" s="107" t="s">
        <v>2804</v>
      </c>
      <c r="E793" s="107" t="s">
        <v>2808</v>
      </c>
      <c r="F793" s="108" t="s">
        <v>142</v>
      </c>
      <c r="G793" s="107">
        <v>48.72</v>
      </c>
      <c r="H793" s="107">
        <v>18.52</v>
      </c>
      <c r="I793" s="120">
        <v>18.52</v>
      </c>
      <c r="J793" s="107">
        <v>21.58</v>
      </c>
      <c r="K793" s="107">
        <v>16.52</v>
      </c>
      <c r="L793" s="107">
        <v>902.29</v>
      </c>
      <c r="M793" s="107">
        <v>1051.3800000000001</v>
      </c>
    </row>
    <row r="794" spans="1:13" ht="16.5" hidden="1" customHeight="1">
      <c r="A794" s="106" t="s">
        <v>2809</v>
      </c>
      <c r="B794" s="107" t="s">
        <v>2810</v>
      </c>
      <c r="C794" s="108" t="s">
        <v>86</v>
      </c>
      <c r="D794" s="107" t="s">
        <v>2811</v>
      </c>
      <c r="E794" s="107" t="s">
        <v>98</v>
      </c>
      <c r="F794" s="108" t="s">
        <v>771</v>
      </c>
      <c r="G794" s="107">
        <v>420</v>
      </c>
      <c r="H794" s="107">
        <v>0.7</v>
      </c>
      <c r="I794" s="120">
        <v>0.7</v>
      </c>
      <c r="J794" s="107">
        <v>0.82</v>
      </c>
      <c r="K794" s="107">
        <v>16.52</v>
      </c>
      <c r="L794" s="107">
        <v>294</v>
      </c>
      <c r="M794" s="107">
        <v>344.4</v>
      </c>
    </row>
    <row r="795" spans="1:13" ht="16.5" hidden="1" customHeight="1">
      <c r="A795" s="106" t="s">
        <v>2812</v>
      </c>
      <c r="B795" s="107" t="s">
        <v>1571</v>
      </c>
      <c r="C795" s="108" t="s">
        <v>86</v>
      </c>
      <c r="D795" s="107" t="s">
        <v>1572</v>
      </c>
      <c r="E795" s="107" t="s">
        <v>98</v>
      </c>
      <c r="F795" s="108" t="s">
        <v>771</v>
      </c>
      <c r="G795" s="107">
        <v>1.3826000000000001</v>
      </c>
      <c r="H795" s="107">
        <v>370</v>
      </c>
      <c r="I795" s="120">
        <v>370</v>
      </c>
      <c r="J795" s="107">
        <v>370</v>
      </c>
      <c r="K795" s="107">
        <v>0</v>
      </c>
      <c r="L795" s="107">
        <v>511.56</v>
      </c>
      <c r="M795" s="107">
        <v>511.56</v>
      </c>
    </row>
    <row r="796" spans="1:13" ht="16.5" hidden="1" customHeight="1">
      <c r="A796" s="106" t="s">
        <v>2813</v>
      </c>
      <c r="B796" s="107" t="s">
        <v>2814</v>
      </c>
      <c r="C796" s="108" t="s">
        <v>86</v>
      </c>
      <c r="D796" s="107" t="s">
        <v>2815</v>
      </c>
      <c r="E796" s="107" t="s">
        <v>2816</v>
      </c>
      <c r="F796" s="108" t="s">
        <v>142</v>
      </c>
      <c r="G796" s="107">
        <v>354.32</v>
      </c>
      <c r="H796" s="107">
        <v>0.85</v>
      </c>
      <c r="I796" s="120">
        <v>0.85</v>
      </c>
      <c r="J796" s="107">
        <v>0.99</v>
      </c>
      <c r="K796" s="107">
        <v>16.52</v>
      </c>
      <c r="L796" s="107">
        <v>301.17</v>
      </c>
      <c r="M796" s="107">
        <v>350.78</v>
      </c>
    </row>
    <row r="797" spans="1:13" ht="16.5" hidden="1" customHeight="1">
      <c r="A797" s="106" t="s">
        <v>2817</v>
      </c>
      <c r="B797" s="107" t="s">
        <v>2818</v>
      </c>
      <c r="C797" s="108" t="s">
        <v>86</v>
      </c>
      <c r="D797" s="107" t="s">
        <v>2819</v>
      </c>
      <c r="E797" s="107" t="s">
        <v>2637</v>
      </c>
      <c r="F797" s="108" t="s">
        <v>142</v>
      </c>
      <c r="G797" s="107">
        <v>36.72</v>
      </c>
      <c r="H797" s="107">
        <v>1.74</v>
      </c>
      <c r="I797" s="120">
        <v>1.74</v>
      </c>
      <c r="J797" s="107">
        <v>2.0299999999999998</v>
      </c>
      <c r="K797" s="107">
        <v>16.52</v>
      </c>
      <c r="L797" s="107">
        <v>63.89</v>
      </c>
      <c r="M797" s="107">
        <v>74.540000000000006</v>
      </c>
    </row>
    <row r="798" spans="1:13" ht="16.5" hidden="1" customHeight="1">
      <c r="A798" s="106" t="s">
        <v>2820</v>
      </c>
      <c r="B798" s="107" t="s">
        <v>1573</v>
      </c>
      <c r="C798" s="108" t="s">
        <v>86</v>
      </c>
      <c r="D798" s="107" t="s">
        <v>1574</v>
      </c>
      <c r="E798" s="107" t="s">
        <v>1575</v>
      </c>
      <c r="F798" s="108" t="s">
        <v>142</v>
      </c>
      <c r="G798" s="107">
        <v>3818.43</v>
      </c>
      <c r="H798" s="107">
        <v>1.06</v>
      </c>
      <c r="I798" s="120">
        <v>1.06</v>
      </c>
      <c r="J798" s="107">
        <v>1.24</v>
      </c>
      <c r="K798" s="107">
        <v>16.52</v>
      </c>
      <c r="L798" s="107">
        <v>4047.54</v>
      </c>
      <c r="M798" s="107">
        <v>4734.8500000000004</v>
      </c>
    </row>
    <row r="799" spans="1:13" ht="16.5" hidden="1" customHeight="1">
      <c r="A799" s="106" t="s">
        <v>2821</v>
      </c>
      <c r="B799" s="107" t="s">
        <v>1576</v>
      </c>
      <c r="C799" s="108" t="s">
        <v>86</v>
      </c>
      <c r="D799" s="107" t="s">
        <v>1574</v>
      </c>
      <c r="E799" s="107" t="s">
        <v>1577</v>
      </c>
      <c r="F799" s="108" t="s">
        <v>142</v>
      </c>
      <c r="G799" s="107">
        <v>10.15</v>
      </c>
      <c r="H799" s="107">
        <v>1.4</v>
      </c>
      <c r="I799" s="120">
        <v>1.4</v>
      </c>
      <c r="J799" s="107">
        <v>1.63</v>
      </c>
      <c r="K799" s="107">
        <v>16.52</v>
      </c>
      <c r="L799" s="107">
        <v>14.21</v>
      </c>
      <c r="M799" s="107">
        <v>16.54</v>
      </c>
    </row>
    <row r="800" spans="1:13" ht="16.5" hidden="1" customHeight="1">
      <c r="A800" s="106" t="s">
        <v>2822</v>
      </c>
      <c r="B800" s="107" t="s">
        <v>2823</v>
      </c>
      <c r="C800" s="108" t="s">
        <v>86</v>
      </c>
      <c r="D800" s="107" t="s">
        <v>1574</v>
      </c>
      <c r="E800" s="107" t="s">
        <v>1357</v>
      </c>
      <c r="F800" s="108" t="s">
        <v>142</v>
      </c>
      <c r="G800" s="107">
        <v>2.0299999999999998</v>
      </c>
      <c r="H800" s="107">
        <v>1.74</v>
      </c>
      <c r="I800" s="120">
        <v>1.74</v>
      </c>
      <c r="J800" s="107">
        <v>2.0299999999999998</v>
      </c>
      <c r="K800" s="107">
        <v>16.52</v>
      </c>
      <c r="L800" s="107">
        <v>3.53</v>
      </c>
      <c r="M800" s="107">
        <v>4.12</v>
      </c>
    </row>
    <row r="801" spans="1:13" ht="16.5" hidden="1" customHeight="1">
      <c r="A801" s="106" t="s">
        <v>2824</v>
      </c>
      <c r="B801" s="107" t="s">
        <v>1578</v>
      </c>
      <c r="C801" s="108" t="s">
        <v>86</v>
      </c>
      <c r="D801" s="107" t="s">
        <v>1574</v>
      </c>
      <c r="E801" s="107" t="s">
        <v>1579</v>
      </c>
      <c r="F801" s="108" t="s">
        <v>142</v>
      </c>
      <c r="G801" s="107">
        <v>636.40499999999997</v>
      </c>
      <c r="H801" s="107">
        <v>3.17</v>
      </c>
      <c r="I801" s="120">
        <v>3.17</v>
      </c>
      <c r="J801" s="107">
        <v>3.69</v>
      </c>
      <c r="K801" s="107">
        <v>16.52</v>
      </c>
      <c r="L801" s="107">
        <v>2017.4</v>
      </c>
      <c r="M801" s="107">
        <v>2348.33</v>
      </c>
    </row>
    <row r="802" spans="1:13" ht="16.5" hidden="1" customHeight="1">
      <c r="A802" s="106" t="s">
        <v>2825</v>
      </c>
      <c r="B802" s="107" t="s">
        <v>1580</v>
      </c>
      <c r="C802" s="108" t="s">
        <v>86</v>
      </c>
      <c r="D802" s="107" t="s">
        <v>1574</v>
      </c>
      <c r="E802" s="107" t="s">
        <v>1581</v>
      </c>
      <c r="F802" s="108" t="s">
        <v>142</v>
      </c>
      <c r="G802" s="107">
        <v>841.4837</v>
      </c>
      <c r="H802" s="107">
        <v>4.67</v>
      </c>
      <c r="I802" s="120">
        <v>4.67</v>
      </c>
      <c r="J802" s="107">
        <v>5.44</v>
      </c>
      <c r="K802" s="107">
        <v>16.52</v>
      </c>
      <c r="L802" s="107">
        <v>3929.73</v>
      </c>
      <c r="M802" s="107">
        <v>4577.67</v>
      </c>
    </row>
    <row r="803" spans="1:13" ht="16.5" hidden="1" customHeight="1">
      <c r="A803" s="106" t="s">
        <v>2826</v>
      </c>
      <c r="B803" s="107" t="s">
        <v>1582</v>
      </c>
      <c r="C803" s="108" t="s">
        <v>86</v>
      </c>
      <c r="D803" s="107" t="s">
        <v>1574</v>
      </c>
      <c r="E803" s="107" t="s">
        <v>1583</v>
      </c>
      <c r="F803" s="108" t="s">
        <v>142</v>
      </c>
      <c r="G803" s="107">
        <v>627.27</v>
      </c>
      <c r="H803" s="107">
        <v>7.26</v>
      </c>
      <c r="I803" s="120">
        <v>7.26</v>
      </c>
      <c r="J803" s="107">
        <v>8.4600000000000009</v>
      </c>
      <c r="K803" s="107">
        <v>16.52</v>
      </c>
      <c r="L803" s="107">
        <v>4553.9799999999996</v>
      </c>
      <c r="M803" s="107">
        <v>5306.7</v>
      </c>
    </row>
    <row r="804" spans="1:13" ht="16.5" hidden="1" customHeight="1">
      <c r="A804" s="106" t="s">
        <v>2827</v>
      </c>
      <c r="B804" s="107" t="s">
        <v>1584</v>
      </c>
      <c r="C804" s="108" t="s">
        <v>86</v>
      </c>
      <c r="D804" s="107" t="s">
        <v>1574</v>
      </c>
      <c r="E804" s="107" t="s">
        <v>1585</v>
      </c>
      <c r="F804" s="108" t="s">
        <v>142</v>
      </c>
      <c r="G804" s="107">
        <v>292.32</v>
      </c>
      <c r="H804" s="107">
        <v>13.98</v>
      </c>
      <c r="I804" s="120">
        <v>13.98</v>
      </c>
      <c r="J804" s="107">
        <v>16.29</v>
      </c>
      <c r="K804" s="107">
        <v>16.52</v>
      </c>
      <c r="L804" s="107">
        <v>4086.63</v>
      </c>
      <c r="M804" s="107">
        <v>4761.8900000000003</v>
      </c>
    </row>
    <row r="805" spans="1:13" ht="16.5" hidden="1" customHeight="1">
      <c r="A805" s="106" t="s">
        <v>2828</v>
      </c>
      <c r="B805" s="116" t="s">
        <v>2829</v>
      </c>
      <c r="C805" s="117" t="s">
        <v>355</v>
      </c>
      <c r="D805" s="116" t="s">
        <v>2830</v>
      </c>
      <c r="E805" s="116" t="s">
        <v>45</v>
      </c>
      <c r="F805" s="117" t="s">
        <v>142</v>
      </c>
      <c r="G805" s="116">
        <v>8.16</v>
      </c>
      <c r="H805" s="116">
        <v>225.01</v>
      </c>
      <c r="I805" s="123">
        <v>225.01</v>
      </c>
      <c r="J805" s="116">
        <v>254.26</v>
      </c>
      <c r="K805" s="116">
        <v>13</v>
      </c>
      <c r="L805" s="116">
        <v>1836.08</v>
      </c>
      <c r="M805" s="116">
        <v>2074.7600000000002</v>
      </c>
    </row>
    <row r="806" spans="1:13" ht="16.5" hidden="1" customHeight="1">
      <c r="A806" s="106" t="s">
        <v>2831</v>
      </c>
      <c r="B806" s="116" t="s">
        <v>1586</v>
      </c>
      <c r="C806" s="117" t="s">
        <v>355</v>
      </c>
      <c r="D806" s="116" t="s">
        <v>1587</v>
      </c>
      <c r="E806" s="116" t="s">
        <v>45</v>
      </c>
      <c r="F806" s="117" t="s">
        <v>142</v>
      </c>
      <c r="G806" s="116">
        <v>11118</v>
      </c>
      <c r="H806" s="116">
        <v>2.0699999999999998</v>
      </c>
      <c r="I806" s="123">
        <v>2.0699999999999998</v>
      </c>
      <c r="J806" s="116">
        <v>2.339</v>
      </c>
      <c r="K806" s="116">
        <v>13</v>
      </c>
      <c r="L806" s="116">
        <v>23014.26</v>
      </c>
      <c r="M806" s="116">
        <v>26005</v>
      </c>
    </row>
    <row r="807" spans="1:13" ht="16.5" hidden="1" customHeight="1">
      <c r="A807" s="106" t="s">
        <v>2832</v>
      </c>
      <c r="B807" s="168" t="s">
        <v>1586</v>
      </c>
      <c r="C807" s="169" t="s">
        <v>355</v>
      </c>
      <c r="D807" s="168" t="s">
        <v>2833</v>
      </c>
      <c r="E807" s="168" t="s">
        <v>45</v>
      </c>
      <c r="F807" s="169" t="s">
        <v>142</v>
      </c>
      <c r="G807" s="168">
        <v>605.88</v>
      </c>
      <c r="H807" s="168">
        <v>1.68</v>
      </c>
      <c r="I807" s="170">
        <v>1.68</v>
      </c>
      <c r="J807" s="168">
        <v>1.958</v>
      </c>
      <c r="K807" s="168">
        <v>16.52</v>
      </c>
      <c r="L807" s="168">
        <v>1017.88</v>
      </c>
      <c r="M807" s="168">
        <v>1186.31</v>
      </c>
    </row>
    <row r="808" spans="1:13" ht="16.5" hidden="1" customHeight="1">
      <c r="A808" s="106" t="s">
        <v>2834</v>
      </c>
      <c r="B808" s="107" t="s">
        <v>1588</v>
      </c>
      <c r="C808" s="108" t="s">
        <v>86</v>
      </c>
      <c r="D808" s="107" t="s">
        <v>1589</v>
      </c>
      <c r="E808" s="107" t="s">
        <v>119</v>
      </c>
      <c r="F808" s="108" t="s">
        <v>138</v>
      </c>
      <c r="G808" s="107">
        <v>2514.5189</v>
      </c>
      <c r="H808" s="107">
        <v>0.36</v>
      </c>
      <c r="I808" s="120">
        <v>0.36</v>
      </c>
      <c r="J808" s="107">
        <v>0.42</v>
      </c>
      <c r="K808" s="107">
        <v>16.52</v>
      </c>
      <c r="L808" s="107">
        <v>905.23</v>
      </c>
      <c r="M808" s="107">
        <v>1056.0999999999999</v>
      </c>
    </row>
    <row r="809" spans="1:13" ht="16.5" hidden="1" customHeight="1">
      <c r="A809" s="111" t="s">
        <v>2835</v>
      </c>
      <c r="B809" s="118" t="s">
        <v>1590</v>
      </c>
      <c r="C809" s="119" t="s">
        <v>86</v>
      </c>
      <c r="D809" s="118" t="s">
        <v>1589</v>
      </c>
      <c r="E809" s="118" t="s">
        <v>139</v>
      </c>
      <c r="F809" s="119" t="s">
        <v>138</v>
      </c>
      <c r="G809" s="118">
        <v>3637.2159999999999</v>
      </c>
      <c r="H809" s="118">
        <v>0.53</v>
      </c>
      <c r="I809" s="124">
        <v>0.53</v>
      </c>
      <c r="J809" s="118">
        <v>0.62</v>
      </c>
      <c r="K809" s="118">
        <v>16.52</v>
      </c>
      <c r="L809" s="118">
        <v>1927.72</v>
      </c>
      <c r="M809" s="118">
        <v>2255.0700000000002</v>
      </c>
    </row>
    <row r="810" spans="1:13" ht="16.5" hidden="1" customHeight="1">
      <c r="A810" s="111" t="s">
        <v>2836</v>
      </c>
      <c r="B810" s="118" t="s">
        <v>1590</v>
      </c>
      <c r="C810" s="119" t="s">
        <v>86</v>
      </c>
      <c r="D810" s="118" t="s">
        <v>1589</v>
      </c>
      <c r="E810" s="118" t="s">
        <v>139</v>
      </c>
      <c r="F810" s="119" t="s">
        <v>138</v>
      </c>
      <c r="G810" s="118">
        <v>535.6</v>
      </c>
      <c r="H810" s="118">
        <v>0.53</v>
      </c>
      <c r="I810" s="124">
        <v>0.53</v>
      </c>
      <c r="J810" s="118">
        <v>0.61799999999999999</v>
      </c>
      <c r="K810" s="118">
        <v>16.52</v>
      </c>
      <c r="L810" s="118">
        <v>283.87</v>
      </c>
      <c r="M810" s="118">
        <v>331</v>
      </c>
    </row>
    <row r="811" spans="1:13" ht="16.5" hidden="1" customHeight="1">
      <c r="A811" s="106" t="s">
        <v>2837</v>
      </c>
      <c r="B811" s="107" t="s">
        <v>1591</v>
      </c>
      <c r="C811" s="108" t="s">
        <v>86</v>
      </c>
      <c r="D811" s="107" t="s">
        <v>1589</v>
      </c>
      <c r="E811" s="107" t="s">
        <v>153</v>
      </c>
      <c r="F811" s="108" t="s">
        <v>138</v>
      </c>
      <c r="G811" s="107">
        <v>548.33550000000002</v>
      </c>
      <c r="H811" s="107">
        <v>0.79</v>
      </c>
      <c r="I811" s="120">
        <v>0.79</v>
      </c>
      <c r="J811" s="107">
        <v>0.92</v>
      </c>
      <c r="K811" s="107">
        <v>16.52</v>
      </c>
      <c r="L811" s="107">
        <v>433.19</v>
      </c>
      <c r="M811" s="107">
        <v>504.47</v>
      </c>
    </row>
    <row r="812" spans="1:13" ht="16.5" hidden="1" customHeight="1">
      <c r="A812" s="106" t="s">
        <v>2838</v>
      </c>
      <c r="B812" s="107" t="s">
        <v>1592</v>
      </c>
      <c r="C812" s="108" t="s">
        <v>86</v>
      </c>
      <c r="D812" s="107" t="s">
        <v>1589</v>
      </c>
      <c r="E812" s="107" t="s">
        <v>205</v>
      </c>
      <c r="F812" s="108" t="s">
        <v>138</v>
      </c>
      <c r="G812" s="107">
        <v>104.5005</v>
      </c>
      <c r="H812" s="107">
        <v>1.52</v>
      </c>
      <c r="I812" s="120">
        <v>1.52</v>
      </c>
      <c r="J812" s="107">
        <v>1.77</v>
      </c>
      <c r="K812" s="107">
        <v>16.52</v>
      </c>
      <c r="L812" s="107">
        <v>158.84</v>
      </c>
      <c r="M812" s="107">
        <v>184.97</v>
      </c>
    </row>
    <row r="813" spans="1:13" ht="16.5" hidden="1" customHeight="1">
      <c r="A813" s="106" t="s">
        <v>2839</v>
      </c>
      <c r="B813" s="107" t="s">
        <v>2840</v>
      </c>
      <c r="C813" s="108" t="s">
        <v>86</v>
      </c>
      <c r="D813" s="107" t="s">
        <v>2606</v>
      </c>
      <c r="E813" s="107" t="s">
        <v>45</v>
      </c>
      <c r="F813" s="108" t="s">
        <v>142</v>
      </c>
      <c r="G813" s="107">
        <v>134</v>
      </c>
      <c r="H813" s="107">
        <v>0.4</v>
      </c>
      <c r="I813" s="120">
        <v>0.4</v>
      </c>
      <c r="J813" s="107">
        <v>0.47</v>
      </c>
      <c r="K813" s="107">
        <v>16.52</v>
      </c>
      <c r="L813" s="107">
        <v>53.6</v>
      </c>
      <c r="M813" s="107">
        <v>62.98</v>
      </c>
    </row>
    <row r="814" spans="1:13" ht="16.5" hidden="1" customHeight="1">
      <c r="A814" s="106" t="s">
        <v>2841</v>
      </c>
      <c r="B814" s="116" t="s">
        <v>2842</v>
      </c>
      <c r="C814" s="117" t="s">
        <v>355</v>
      </c>
      <c r="D814" s="116" t="s">
        <v>2843</v>
      </c>
      <c r="E814" s="116" t="s">
        <v>45</v>
      </c>
      <c r="F814" s="117" t="s">
        <v>1548</v>
      </c>
      <c r="G814" s="116">
        <v>79</v>
      </c>
      <c r="H814" s="116">
        <v>326.12</v>
      </c>
      <c r="I814" s="123">
        <v>326.12</v>
      </c>
      <c r="J814" s="116">
        <v>380</v>
      </c>
      <c r="K814" s="116">
        <v>16.52</v>
      </c>
      <c r="L814" s="116">
        <v>25763.48</v>
      </c>
      <c r="M814" s="116">
        <v>30020</v>
      </c>
    </row>
    <row r="815" spans="1:13" ht="16.5" hidden="1" customHeight="1">
      <c r="A815" s="106" t="s">
        <v>2844</v>
      </c>
      <c r="B815" s="116" t="s">
        <v>2845</v>
      </c>
      <c r="C815" s="117" t="s">
        <v>355</v>
      </c>
      <c r="D815" s="116" t="s">
        <v>2846</v>
      </c>
      <c r="E815" s="116" t="s">
        <v>45</v>
      </c>
      <c r="F815" s="117" t="s">
        <v>1548</v>
      </c>
      <c r="G815" s="116">
        <v>2</v>
      </c>
      <c r="H815" s="116">
        <v>351.18</v>
      </c>
      <c r="I815" s="123">
        <v>351.18</v>
      </c>
      <c r="J815" s="116">
        <v>409.19499999999999</v>
      </c>
      <c r="K815" s="116">
        <v>16.52</v>
      </c>
      <c r="L815" s="116">
        <v>702.36</v>
      </c>
      <c r="M815" s="116">
        <v>818.39</v>
      </c>
    </row>
    <row r="816" spans="1:13" ht="16.5" hidden="1" customHeight="1">
      <c r="A816" s="106" t="s">
        <v>2847</v>
      </c>
      <c r="B816" s="116" t="s">
        <v>2845</v>
      </c>
      <c r="C816" s="117" t="s">
        <v>355</v>
      </c>
      <c r="D816" s="116" t="s">
        <v>2848</v>
      </c>
      <c r="E816" s="116" t="s">
        <v>45</v>
      </c>
      <c r="F816" s="117" t="s">
        <v>1548</v>
      </c>
      <c r="G816" s="116">
        <v>2</v>
      </c>
      <c r="H816" s="116">
        <v>2814.47</v>
      </c>
      <c r="I816" s="123">
        <v>2814.47</v>
      </c>
      <c r="J816" s="116">
        <v>3279.42</v>
      </c>
      <c r="K816" s="116">
        <v>16.52</v>
      </c>
      <c r="L816" s="116">
        <v>5628.94</v>
      </c>
      <c r="M816" s="116">
        <v>6558.84</v>
      </c>
    </row>
    <row r="817" spans="1:13" ht="16.5" hidden="1" customHeight="1">
      <c r="A817" s="106" t="s">
        <v>2849</v>
      </c>
      <c r="B817" s="116" t="s">
        <v>2845</v>
      </c>
      <c r="C817" s="117" t="s">
        <v>355</v>
      </c>
      <c r="D817" s="116" t="s">
        <v>2850</v>
      </c>
      <c r="E817" s="116" t="s">
        <v>45</v>
      </c>
      <c r="F817" s="117" t="s">
        <v>1548</v>
      </c>
      <c r="G817" s="116">
        <v>8</v>
      </c>
      <c r="H817" s="116">
        <v>1957.89</v>
      </c>
      <c r="I817" s="123">
        <v>1957.89</v>
      </c>
      <c r="J817" s="116">
        <v>2281.3330000000001</v>
      </c>
      <c r="K817" s="116">
        <v>16.52</v>
      </c>
      <c r="L817" s="116">
        <v>15663.12</v>
      </c>
      <c r="M817" s="116">
        <v>18250.66</v>
      </c>
    </row>
    <row r="818" spans="1:13" ht="16.5" hidden="1" customHeight="1">
      <c r="A818" s="106" t="s">
        <v>2851</v>
      </c>
      <c r="B818" s="116" t="s">
        <v>2852</v>
      </c>
      <c r="C818" s="117" t="s">
        <v>355</v>
      </c>
      <c r="D818" s="116" t="s">
        <v>2853</v>
      </c>
      <c r="E818" s="116" t="s">
        <v>45</v>
      </c>
      <c r="F818" s="117" t="s">
        <v>138</v>
      </c>
      <c r="G818" s="116">
        <v>1</v>
      </c>
      <c r="H818" s="116">
        <v>2528.3200000000002</v>
      </c>
      <c r="I818" s="123">
        <v>2528.3200000000002</v>
      </c>
      <c r="J818" s="116">
        <v>2946</v>
      </c>
      <c r="K818" s="116">
        <v>16.52</v>
      </c>
      <c r="L818" s="116">
        <v>2528.3200000000002</v>
      </c>
      <c r="M818" s="116">
        <v>2946</v>
      </c>
    </row>
    <row r="819" spans="1:13" ht="16.5" hidden="1" customHeight="1">
      <c r="A819" s="106" t="s">
        <v>2854</v>
      </c>
      <c r="B819" s="116" t="s">
        <v>2855</v>
      </c>
      <c r="C819" s="117" t="s">
        <v>355</v>
      </c>
      <c r="D819" s="116" t="s">
        <v>2856</v>
      </c>
      <c r="E819" s="116" t="s">
        <v>45</v>
      </c>
      <c r="F819" s="117" t="s">
        <v>1548</v>
      </c>
      <c r="G819" s="116">
        <v>1</v>
      </c>
      <c r="H819" s="116">
        <v>5460</v>
      </c>
      <c r="I819" s="123">
        <v>5460</v>
      </c>
      <c r="J819" s="116">
        <v>6361.9920000000002</v>
      </c>
      <c r="K819" s="116">
        <v>16.52</v>
      </c>
      <c r="L819" s="116">
        <v>5460</v>
      </c>
      <c r="M819" s="116">
        <v>6361.99</v>
      </c>
    </row>
    <row r="820" spans="1:13" ht="16.5" hidden="1" customHeight="1">
      <c r="A820" s="106" t="s">
        <v>2857</v>
      </c>
      <c r="B820" s="116" t="s">
        <v>2858</v>
      </c>
      <c r="C820" s="117" t="s">
        <v>355</v>
      </c>
      <c r="D820" s="116" t="s">
        <v>2859</v>
      </c>
      <c r="E820" s="116" t="s">
        <v>45</v>
      </c>
      <c r="F820" s="117" t="s">
        <v>142</v>
      </c>
      <c r="G820" s="116">
        <v>2</v>
      </c>
      <c r="H820" s="116">
        <v>19500</v>
      </c>
      <c r="I820" s="123">
        <v>19500</v>
      </c>
      <c r="J820" s="116">
        <v>22721.4</v>
      </c>
      <c r="K820" s="116">
        <v>16.52</v>
      </c>
      <c r="L820" s="116">
        <v>39000</v>
      </c>
      <c r="M820" s="116">
        <v>45442.8</v>
      </c>
    </row>
    <row r="821" spans="1:13" ht="16.5" hidden="1" customHeight="1">
      <c r="A821" s="106" t="s">
        <v>2860</v>
      </c>
      <c r="B821" s="116" t="s">
        <v>2861</v>
      </c>
      <c r="C821" s="117" t="s">
        <v>355</v>
      </c>
      <c r="D821" s="116" t="s">
        <v>2862</v>
      </c>
      <c r="E821" s="116" t="s">
        <v>2863</v>
      </c>
      <c r="F821" s="117" t="s">
        <v>142</v>
      </c>
      <c r="G821" s="116">
        <v>152.51</v>
      </c>
      <c r="H821" s="116">
        <v>32.65</v>
      </c>
      <c r="I821" s="123">
        <v>32.65</v>
      </c>
      <c r="J821" s="116">
        <v>36.89</v>
      </c>
      <c r="K821" s="116">
        <v>13</v>
      </c>
      <c r="L821" s="116">
        <v>4979.45</v>
      </c>
      <c r="M821" s="116">
        <v>5626.09</v>
      </c>
    </row>
    <row r="822" spans="1:13" ht="16.5" hidden="1" customHeight="1">
      <c r="A822" s="106" t="s">
        <v>2864</v>
      </c>
      <c r="B822" s="116" t="s">
        <v>2865</v>
      </c>
      <c r="C822" s="117" t="s">
        <v>355</v>
      </c>
      <c r="D822" s="116" t="s">
        <v>2866</v>
      </c>
      <c r="E822" s="116" t="s">
        <v>45</v>
      </c>
      <c r="F822" s="117" t="s">
        <v>1548</v>
      </c>
      <c r="G822" s="116">
        <v>3</v>
      </c>
      <c r="H822" s="116">
        <v>1891.52</v>
      </c>
      <c r="I822" s="123">
        <v>1891.52</v>
      </c>
      <c r="J822" s="116">
        <v>2204</v>
      </c>
      <c r="K822" s="116">
        <v>16.52</v>
      </c>
      <c r="L822" s="116">
        <v>5674.56</v>
      </c>
      <c r="M822" s="116">
        <v>6612</v>
      </c>
    </row>
    <row r="823" spans="1:13" ht="16.5" hidden="1" customHeight="1">
      <c r="A823" s="106" t="s">
        <v>2867</v>
      </c>
      <c r="B823" s="116" t="s">
        <v>2865</v>
      </c>
      <c r="C823" s="117" t="s">
        <v>355</v>
      </c>
      <c r="D823" s="116" t="s">
        <v>2868</v>
      </c>
      <c r="E823" s="116" t="s">
        <v>45</v>
      </c>
      <c r="F823" s="117" t="s">
        <v>1548</v>
      </c>
      <c r="G823" s="116">
        <v>9</v>
      </c>
      <c r="H823" s="116">
        <v>1873.5</v>
      </c>
      <c r="I823" s="123">
        <v>1873.5</v>
      </c>
      <c r="J823" s="116">
        <v>2183</v>
      </c>
      <c r="K823" s="116">
        <v>16.52</v>
      </c>
      <c r="L823" s="116">
        <v>16861.5</v>
      </c>
      <c r="M823" s="116">
        <v>19647</v>
      </c>
    </row>
    <row r="824" spans="1:13" ht="16.5" hidden="1" customHeight="1">
      <c r="A824" s="106" t="s">
        <v>2869</v>
      </c>
      <c r="B824" s="116" t="s">
        <v>2865</v>
      </c>
      <c r="C824" s="117" t="s">
        <v>355</v>
      </c>
      <c r="D824" s="116" t="s">
        <v>2870</v>
      </c>
      <c r="E824" s="116" t="s">
        <v>45</v>
      </c>
      <c r="F824" s="117" t="s">
        <v>1548</v>
      </c>
      <c r="G824" s="116">
        <v>9</v>
      </c>
      <c r="H824" s="116">
        <v>1891.52</v>
      </c>
      <c r="I824" s="123">
        <v>1891.52</v>
      </c>
      <c r="J824" s="116">
        <v>2204</v>
      </c>
      <c r="K824" s="116">
        <v>16.52</v>
      </c>
      <c r="L824" s="116">
        <v>17023.68</v>
      </c>
      <c r="M824" s="116">
        <v>19836</v>
      </c>
    </row>
    <row r="825" spans="1:13" ht="16.5" hidden="1" customHeight="1">
      <c r="A825" s="106" t="s">
        <v>2871</v>
      </c>
      <c r="B825" s="116" t="s">
        <v>2865</v>
      </c>
      <c r="C825" s="117" t="s">
        <v>355</v>
      </c>
      <c r="D825" s="116" t="s">
        <v>2866</v>
      </c>
      <c r="E825" s="116" t="s">
        <v>45</v>
      </c>
      <c r="F825" s="117" t="s">
        <v>1548</v>
      </c>
      <c r="G825" s="116">
        <v>6</v>
      </c>
      <c r="H825" s="116">
        <v>1500</v>
      </c>
      <c r="I825" s="123">
        <v>1500</v>
      </c>
      <c r="J825" s="116">
        <v>1747.8</v>
      </c>
      <c r="K825" s="116">
        <v>16.52</v>
      </c>
      <c r="L825" s="116">
        <v>9000</v>
      </c>
      <c r="M825" s="116">
        <v>10486.8</v>
      </c>
    </row>
    <row r="826" spans="1:13" ht="16.5" hidden="1" customHeight="1">
      <c r="A826" s="106" t="s">
        <v>2872</v>
      </c>
      <c r="B826" s="116" t="s">
        <v>2873</v>
      </c>
      <c r="C826" s="117" t="s">
        <v>355</v>
      </c>
      <c r="D826" s="116" t="s">
        <v>2874</v>
      </c>
      <c r="E826" s="116" t="s">
        <v>45</v>
      </c>
      <c r="F826" s="117" t="s">
        <v>1548</v>
      </c>
      <c r="G826" s="116">
        <v>211</v>
      </c>
      <c r="H826" s="116">
        <v>124.44</v>
      </c>
      <c r="I826" s="123">
        <v>124.44</v>
      </c>
      <c r="J826" s="116">
        <v>145</v>
      </c>
      <c r="K826" s="116">
        <v>16.52</v>
      </c>
      <c r="L826" s="116">
        <v>26256.84</v>
      </c>
      <c r="M826" s="116">
        <v>30595</v>
      </c>
    </row>
    <row r="827" spans="1:13" ht="16.5" hidden="1" customHeight="1">
      <c r="A827" s="106" t="s">
        <v>2875</v>
      </c>
      <c r="B827" s="116" t="s">
        <v>2876</v>
      </c>
      <c r="C827" s="117" t="s">
        <v>355</v>
      </c>
      <c r="D827" s="116" t="s">
        <v>2877</v>
      </c>
      <c r="E827" s="116" t="s">
        <v>45</v>
      </c>
      <c r="F827" s="117" t="s">
        <v>1548</v>
      </c>
      <c r="G827" s="116">
        <v>1</v>
      </c>
      <c r="H827" s="116">
        <v>3553.66</v>
      </c>
      <c r="I827" s="123">
        <v>3553.66</v>
      </c>
      <c r="J827" s="116">
        <v>4140.7250000000004</v>
      </c>
      <c r="K827" s="116">
        <v>16.52</v>
      </c>
      <c r="L827" s="116">
        <v>3553.66</v>
      </c>
      <c r="M827" s="116">
        <v>4140.7299999999996</v>
      </c>
    </row>
    <row r="828" spans="1:13" ht="16.5" hidden="1" customHeight="1">
      <c r="A828" s="106" t="s">
        <v>2878</v>
      </c>
      <c r="B828" s="116" t="s">
        <v>2876</v>
      </c>
      <c r="C828" s="117" t="s">
        <v>355</v>
      </c>
      <c r="D828" s="116" t="s">
        <v>2879</v>
      </c>
      <c r="E828" s="116" t="s">
        <v>45</v>
      </c>
      <c r="F828" s="117" t="s">
        <v>1548</v>
      </c>
      <c r="G828" s="116">
        <v>2</v>
      </c>
      <c r="H828" s="116">
        <v>2478.6</v>
      </c>
      <c r="I828" s="123">
        <v>2478.6</v>
      </c>
      <c r="J828" s="116">
        <v>2888.0650000000001</v>
      </c>
      <c r="K828" s="116">
        <v>16.52</v>
      </c>
      <c r="L828" s="116">
        <v>4957.2</v>
      </c>
      <c r="M828" s="116">
        <v>5776.13</v>
      </c>
    </row>
    <row r="829" spans="1:13" ht="16.5" hidden="1" customHeight="1">
      <c r="A829" s="106" t="s">
        <v>2880</v>
      </c>
      <c r="B829" s="116" t="s">
        <v>2876</v>
      </c>
      <c r="C829" s="117" t="s">
        <v>355</v>
      </c>
      <c r="D829" s="116" t="s">
        <v>2881</v>
      </c>
      <c r="E829" s="116" t="s">
        <v>45</v>
      </c>
      <c r="F829" s="117" t="s">
        <v>1548</v>
      </c>
      <c r="G829" s="116">
        <v>4</v>
      </c>
      <c r="H829" s="116">
        <v>2478.6</v>
      </c>
      <c r="I829" s="123">
        <v>2478.6</v>
      </c>
      <c r="J829" s="116">
        <v>2888.0650000000001</v>
      </c>
      <c r="K829" s="116">
        <v>16.52</v>
      </c>
      <c r="L829" s="116">
        <v>9914.4</v>
      </c>
      <c r="M829" s="116">
        <v>11552.26</v>
      </c>
    </row>
    <row r="830" spans="1:13" ht="16.5" hidden="1" customHeight="1">
      <c r="A830" s="106" t="s">
        <v>2882</v>
      </c>
      <c r="B830" s="116" t="s">
        <v>2876</v>
      </c>
      <c r="C830" s="117" t="s">
        <v>355</v>
      </c>
      <c r="D830" s="116" t="s">
        <v>2883</v>
      </c>
      <c r="E830" s="116" t="s">
        <v>45</v>
      </c>
      <c r="F830" s="117" t="s">
        <v>1548</v>
      </c>
      <c r="G830" s="116">
        <v>16</v>
      </c>
      <c r="H830" s="116">
        <v>2478.6</v>
      </c>
      <c r="I830" s="123">
        <v>2478.6</v>
      </c>
      <c r="J830" s="116">
        <v>2888.0650000000001</v>
      </c>
      <c r="K830" s="116">
        <v>16.52</v>
      </c>
      <c r="L830" s="116">
        <v>39657.599999999999</v>
      </c>
      <c r="M830" s="116">
        <v>46209.04</v>
      </c>
    </row>
    <row r="831" spans="1:13" ht="16.5" hidden="1" customHeight="1">
      <c r="A831" s="106" t="s">
        <v>2884</v>
      </c>
      <c r="B831" s="116" t="s">
        <v>2876</v>
      </c>
      <c r="C831" s="117" t="s">
        <v>355</v>
      </c>
      <c r="D831" s="116" t="s">
        <v>2881</v>
      </c>
      <c r="E831" s="116" t="s">
        <v>45</v>
      </c>
      <c r="F831" s="117" t="s">
        <v>1548</v>
      </c>
      <c r="G831" s="116">
        <v>12</v>
      </c>
      <c r="H831" s="116">
        <v>2100</v>
      </c>
      <c r="I831" s="123">
        <v>2100</v>
      </c>
      <c r="J831" s="116">
        <v>2446.92</v>
      </c>
      <c r="K831" s="116">
        <v>16.52</v>
      </c>
      <c r="L831" s="116">
        <v>25200</v>
      </c>
      <c r="M831" s="116">
        <v>29363.040000000001</v>
      </c>
    </row>
    <row r="832" spans="1:13" ht="16.5" hidden="1" customHeight="1">
      <c r="A832" s="106" t="s">
        <v>2885</v>
      </c>
      <c r="B832" s="116" t="s">
        <v>2876</v>
      </c>
      <c r="C832" s="117" t="s">
        <v>355</v>
      </c>
      <c r="D832" s="116" t="s">
        <v>2877</v>
      </c>
      <c r="E832" s="116" t="s">
        <v>45</v>
      </c>
      <c r="F832" s="117" t="s">
        <v>1548</v>
      </c>
      <c r="G832" s="116">
        <v>1</v>
      </c>
      <c r="H832" s="116">
        <v>2900</v>
      </c>
      <c r="I832" s="123">
        <v>2900</v>
      </c>
      <c r="J832" s="116">
        <v>3379.08</v>
      </c>
      <c r="K832" s="116">
        <v>16.52</v>
      </c>
      <c r="L832" s="116">
        <v>2900</v>
      </c>
      <c r="M832" s="116">
        <v>3379.08</v>
      </c>
    </row>
    <row r="833" spans="1:13" ht="16.5" hidden="1" customHeight="1">
      <c r="A833" s="106" t="s">
        <v>2886</v>
      </c>
      <c r="B833" s="107" t="s">
        <v>2887</v>
      </c>
      <c r="C833" s="108" t="s">
        <v>86</v>
      </c>
      <c r="D833" s="107" t="s">
        <v>2888</v>
      </c>
      <c r="E833" s="107" t="s">
        <v>2889</v>
      </c>
      <c r="F833" s="108" t="s">
        <v>103</v>
      </c>
      <c r="G833" s="107">
        <v>2.87</v>
      </c>
      <c r="H833" s="107">
        <v>19.239999999999998</v>
      </c>
      <c r="I833" s="120">
        <v>19.239999999999998</v>
      </c>
      <c r="J833" s="107">
        <v>22.42</v>
      </c>
      <c r="K833" s="107">
        <v>16.52</v>
      </c>
      <c r="L833" s="107">
        <v>55.22</v>
      </c>
      <c r="M833" s="107">
        <v>64.349999999999994</v>
      </c>
    </row>
    <row r="834" spans="1:13" ht="16.5" hidden="1" customHeight="1">
      <c r="A834" s="106" t="s">
        <v>2890</v>
      </c>
      <c r="B834" s="107" t="s">
        <v>2891</v>
      </c>
      <c r="C834" s="108" t="s">
        <v>86</v>
      </c>
      <c r="D834" s="107" t="s">
        <v>2892</v>
      </c>
      <c r="E834" s="107" t="s">
        <v>2893</v>
      </c>
      <c r="F834" s="108" t="s">
        <v>103</v>
      </c>
      <c r="G834" s="107">
        <v>1</v>
      </c>
      <c r="H834" s="107">
        <v>16.13</v>
      </c>
      <c r="I834" s="120">
        <v>16.13</v>
      </c>
      <c r="J834" s="107">
        <v>18.8</v>
      </c>
      <c r="K834" s="107">
        <v>16.52</v>
      </c>
      <c r="L834" s="107">
        <v>16.13</v>
      </c>
      <c r="M834" s="107">
        <v>18.8</v>
      </c>
    </row>
    <row r="835" spans="1:13" ht="16.5" hidden="1" customHeight="1">
      <c r="A835" s="106" t="s">
        <v>2894</v>
      </c>
      <c r="B835" s="107" t="s">
        <v>2895</v>
      </c>
      <c r="C835" s="108" t="s">
        <v>86</v>
      </c>
      <c r="D835" s="107" t="s">
        <v>2896</v>
      </c>
      <c r="E835" s="107" t="s">
        <v>45</v>
      </c>
      <c r="F835" s="108" t="s">
        <v>127</v>
      </c>
      <c r="G835" s="107">
        <v>3.4489999999999998</v>
      </c>
      <c r="H835" s="107">
        <v>10.3</v>
      </c>
      <c r="I835" s="120">
        <v>10.3</v>
      </c>
      <c r="J835" s="107">
        <v>12.002000000000001</v>
      </c>
      <c r="K835" s="107">
        <v>16.52</v>
      </c>
      <c r="L835" s="107">
        <v>35.520000000000003</v>
      </c>
      <c r="M835" s="107">
        <v>41.39</v>
      </c>
    </row>
    <row r="836" spans="1:13" ht="16.5" hidden="1" customHeight="1">
      <c r="A836" s="106" t="s">
        <v>2897</v>
      </c>
      <c r="B836" s="107" t="s">
        <v>2898</v>
      </c>
      <c r="C836" s="108" t="s">
        <v>86</v>
      </c>
      <c r="D836" s="107" t="s">
        <v>1350</v>
      </c>
      <c r="E836" s="107" t="s">
        <v>1751</v>
      </c>
      <c r="F836" s="108" t="s">
        <v>344</v>
      </c>
      <c r="G836" s="107">
        <v>1.4</v>
      </c>
      <c r="H836" s="107">
        <v>2.42</v>
      </c>
      <c r="I836" s="120">
        <v>2.42</v>
      </c>
      <c r="J836" s="107">
        <v>2.82</v>
      </c>
      <c r="K836" s="107">
        <v>16.52</v>
      </c>
      <c r="L836" s="107">
        <v>3.39</v>
      </c>
      <c r="M836" s="107">
        <v>3.95</v>
      </c>
    </row>
    <row r="837" spans="1:13" ht="16.5" hidden="1" customHeight="1">
      <c r="A837" s="106" t="s">
        <v>2899</v>
      </c>
      <c r="B837" s="107" t="s">
        <v>2900</v>
      </c>
      <c r="C837" s="108" t="s">
        <v>86</v>
      </c>
      <c r="D837" s="107" t="s">
        <v>2901</v>
      </c>
      <c r="E837" s="107" t="s">
        <v>2902</v>
      </c>
      <c r="F837" s="108" t="s">
        <v>1502</v>
      </c>
      <c r="G837" s="107">
        <v>4.0220000000000002</v>
      </c>
      <c r="H837" s="107">
        <v>2.78</v>
      </c>
      <c r="I837" s="120">
        <v>2.78</v>
      </c>
      <c r="J837" s="107">
        <v>3.24</v>
      </c>
      <c r="K837" s="107">
        <v>16.52</v>
      </c>
      <c r="L837" s="107">
        <v>11.18</v>
      </c>
      <c r="M837" s="107">
        <v>13.03</v>
      </c>
    </row>
    <row r="838" spans="1:13" ht="16.5" hidden="1" customHeight="1">
      <c r="A838" s="106" t="s">
        <v>2903</v>
      </c>
      <c r="B838" s="107" t="s">
        <v>2904</v>
      </c>
      <c r="C838" s="108" t="s">
        <v>86</v>
      </c>
      <c r="D838" s="107" t="s">
        <v>2905</v>
      </c>
      <c r="E838" s="107" t="s">
        <v>45</v>
      </c>
      <c r="F838" s="108" t="s">
        <v>127</v>
      </c>
      <c r="G838" s="107">
        <v>1.1499999999999999</v>
      </c>
      <c r="H838" s="107">
        <v>23.5</v>
      </c>
      <c r="I838" s="120">
        <v>23.5</v>
      </c>
      <c r="J838" s="107">
        <v>27.38</v>
      </c>
      <c r="K838" s="107">
        <v>16.52</v>
      </c>
      <c r="L838" s="107">
        <v>27.03</v>
      </c>
      <c r="M838" s="107">
        <v>31.49</v>
      </c>
    </row>
    <row r="839" spans="1:13" ht="16.5" hidden="1" customHeight="1">
      <c r="A839" s="106" t="s">
        <v>2906</v>
      </c>
      <c r="B839" s="107" t="s">
        <v>2907</v>
      </c>
      <c r="C839" s="108" t="s">
        <v>86</v>
      </c>
      <c r="D839" s="107" t="s">
        <v>1350</v>
      </c>
      <c r="E839" s="107" t="s">
        <v>45</v>
      </c>
      <c r="F839" s="108" t="s">
        <v>103</v>
      </c>
      <c r="G839" s="107">
        <v>14.7028</v>
      </c>
      <c r="H839" s="107">
        <v>2.75</v>
      </c>
      <c r="I839" s="120">
        <v>2.75</v>
      </c>
      <c r="J839" s="107">
        <v>3.2</v>
      </c>
      <c r="K839" s="107">
        <v>16.52</v>
      </c>
      <c r="L839" s="107">
        <v>40.43</v>
      </c>
      <c r="M839" s="107">
        <v>47.05</v>
      </c>
    </row>
    <row r="840" spans="1:13" ht="16.5" hidden="1" customHeight="1">
      <c r="A840" s="106" t="s">
        <v>2908</v>
      </c>
      <c r="B840" s="107" t="s">
        <v>2909</v>
      </c>
      <c r="C840" s="108" t="s">
        <v>86</v>
      </c>
      <c r="D840" s="107" t="s">
        <v>1753</v>
      </c>
      <c r="E840" s="107" t="s">
        <v>1754</v>
      </c>
      <c r="F840" s="108" t="s">
        <v>344</v>
      </c>
      <c r="G840" s="107">
        <v>1</v>
      </c>
      <c r="H840" s="107">
        <v>3</v>
      </c>
      <c r="I840" s="120">
        <v>3</v>
      </c>
      <c r="J840" s="107">
        <v>3.5</v>
      </c>
      <c r="K840" s="107">
        <v>16.52</v>
      </c>
      <c r="L840" s="107">
        <v>3</v>
      </c>
      <c r="M840" s="107">
        <v>3.5</v>
      </c>
    </row>
    <row r="841" spans="1:13" ht="16.5" hidden="1" customHeight="1">
      <c r="A841" s="106" t="s">
        <v>2910</v>
      </c>
      <c r="B841" s="109" t="s">
        <v>2911</v>
      </c>
      <c r="C841" s="110" t="s">
        <v>86</v>
      </c>
      <c r="D841" s="109" t="s">
        <v>369</v>
      </c>
      <c r="E841" s="109" t="s">
        <v>45</v>
      </c>
      <c r="F841" s="110" t="s">
        <v>43</v>
      </c>
      <c r="G841" s="109">
        <v>67.124499999999998</v>
      </c>
      <c r="H841" s="109">
        <v>2.72</v>
      </c>
      <c r="I841" s="121">
        <v>3.8</v>
      </c>
      <c r="J841" s="109">
        <v>3.911</v>
      </c>
      <c r="K841" s="109">
        <v>2.92</v>
      </c>
      <c r="L841" s="109">
        <v>255.07</v>
      </c>
      <c r="M841" s="109">
        <v>262.52</v>
      </c>
    </row>
    <row r="842" spans="1:13" ht="16.5" hidden="1" customHeight="1">
      <c r="A842" s="106" t="s">
        <v>2912</v>
      </c>
      <c r="B842" s="107" t="s">
        <v>2913</v>
      </c>
      <c r="C842" s="108" t="s">
        <v>86</v>
      </c>
      <c r="D842" s="107" t="s">
        <v>2914</v>
      </c>
      <c r="E842" s="107" t="s">
        <v>2915</v>
      </c>
      <c r="F842" s="108" t="s">
        <v>142</v>
      </c>
      <c r="G842" s="107">
        <v>20</v>
      </c>
      <c r="H842" s="107">
        <v>0.09</v>
      </c>
      <c r="I842" s="120">
        <v>0.09</v>
      </c>
      <c r="J842" s="107">
        <v>0.1</v>
      </c>
      <c r="K842" s="107">
        <v>16.52</v>
      </c>
      <c r="L842" s="107">
        <v>1.8</v>
      </c>
      <c r="M842" s="107">
        <v>2</v>
      </c>
    </row>
    <row r="843" spans="1:13" ht="16.5" hidden="1" customHeight="1">
      <c r="A843" s="106" t="s">
        <v>2916</v>
      </c>
      <c r="B843" s="107" t="s">
        <v>2917</v>
      </c>
      <c r="C843" s="108" t="s">
        <v>86</v>
      </c>
      <c r="D843" s="107" t="s">
        <v>2918</v>
      </c>
      <c r="E843" s="107" t="s">
        <v>45</v>
      </c>
      <c r="F843" s="108" t="s">
        <v>142</v>
      </c>
      <c r="G843" s="107">
        <v>23</v>
      </c>
      <c r="H843" s="107">
        <v>0.46</v>
      </c>
      <c r="I843" s="120">
        <v>0.46</v>
      </c>
      <c r="J843" s="107">
        <v>0.54</v>
      </c>
      <c r="K843" s="107">
        <v>16.52</v>
      </c>
      <c r="L843" s="107">
        <v>10.58</v>
      </c>
      <c r="M843" s="107">
        <v>12.42</v>
      </c>
    </row>
    <row r="844" spans="1:13" ht="16.5" hidden="1" customHeight="1">
      <c r="A844" s="106" t="s">
        <v>2919</v>
      </c>
      <c r="B844" s="107" t="s">
        <v>2920</v>
      </c>
      <c r="C844" s="108" t="s">
        <v>86</v>
      </c>
      <c r="D844" s="107" t="s">
        <v>2921</v>
      </c>
      <c r="E844" s="107" t="s">
        <v>2922</v>
      </c>
      <c r="F844" s="108" t="s">
        <v>103</v>
      </c>
      <c r="G844" s="107">
        <v>566.13760000000002</v>
      </c>
      <c r="H844" s="107">
        <v>5.36</v>
      </c>
      <c r="I844" s="120">
        <v>5.36</v>
      </c>
      <c r="J844" s="107">
        <v>6.25</v>
      </c>
      <c r="K844" s="107">
        <v>16.52</v>
      </c>
      <c r="L844" s="107">
        <v>3034.5</v>
      </c>
      <c r="M844" s="107">
        <v>3538.36</v>
      </c>
    </row>
    <row r="845" spans="1:13" ht="16.5" hidden="1" customHeight="1">
      <c r="A845" s="106" t="s">
        <v>2923</v>
      </c>
      <c r="B845" s="171" t="s">
        <v>2924</v>
      </c>
      <c r="C845" s="172" t="s">
        <v>355</v>
      </c>
      <c r="D845" s="171" t="s">
        <v>2925</v>
      </c>
      <c r="E845" s="171" t="s">
        <v>45</v>
      </c>
      <c r="F845" s="172" t="s">
        <v>138</v>
      </c>
      <c r="G845" s="171">
        <v>15</v>
      </c>
      <c r="H845" s="171">
        <v>18.52</v>
      </c>
      <c r="I845" s="173">
        <v>18.52</v>
      </c>
      <c r="J845" s="171">
        <v>21.58</v>
      </c>
      <c r="K845" s="171">
        <v>16.52</v>
      </c>
      <c r="L845" s="171">
        <v>277.8</v>
      </c>
      <c r="M845" s="171">
        <v>323.7</v>
      </c>
    </row>
    <row r="846" spans="1:13" ht="16.5" hidden="1" customHeight="1">
      <c r="A846" s="106" t="s">
        <v>2926</v>
      </c>
      <c r="B846" s="116" t="s">
        <v>2927</v>
      </c>
      <c r="C846" s="117" t="s">
        <v>355</v>
      </c>
      <c r="D846" s="116" t="s">
        <v>2928</v>
      </c>
      <c r="E846" s="116" t="s">
        <v>45</v>
      </c>
      <c r="F846" s="117" t="s">
        <v>1548</v>
      </c>
      <c r="G846" s="116">
        <v>1</v>
      </c>
      <c r="H846" s="116">
        <v>29250</v>
      </c>
      <c r="I846" s="123">
        <v>29250</v>
      </c>
      <c r="J846" s="116">
        <v>34082.1</v>
      </c>
      <c r="K846" s="116">
        <v>16.52</v>
      </c>
      <c r="L846" s="116">
        <v>29250</v>
      </c>
      <c r="M846" s="116">
        <v>34082.1</v>
      </c>
    </row>
    <row r="847" spans="1:13" ht="16.5" hidden="1" customHeight="1">
      <c r="A847" s="106" t="s">
        <v>2929</v>
      </c>
      <c r="B847" s="107" t="s">
        <v>2930</v>
      </c>
      <c r="C847" s="108" t="s">
        <v>86</v>
      </c>
      <c r="D847" s="107" t="s">
        <v>2931</v>
      </c>
      <c r="E847" s="107" t="s">
        <v>2932</v>
      </c>
      <c r="F847" s="108" t="s">
        <v>2933</v>
      </c>
      <c r="G847" s="107">
        <v>0.92</v>
      </c>
      <c r="H847" s="107">
        <v>133.33000000000001</v>
      </c>
      <c r="I847" s="120">
        <v>133.33000000000001</v>
      </c>
      <c r="J847" s="107">
        <v>155.36000000000001</v>
      </c>
      <c r="K847" s="107">
        <v>16.52</v>
      </c>
      <c r="L847" s="107">
        <v>122.66</v>
      </c>
      <c r="M847" s="107">
        <v>142.93</v>
      </c>
    </row>
    <row r="848" spans="1:13" ht="16.5" hidden="1" customHeight="1">
      <c r="A848" s="106" t="s">
        <v>2934</v>
      </c>
      <c r="B848" s="107" t="s">
        <v>2935</v>
      </c>
      <c r="C848" s="108" t="s">
        <v>86</v>
      </c>
      <c r="D848" s="107" t="s">
        <v>2936</v>
      </c>
      <c r="E848" s="107" t="s">
        <v>45</v>
      </c>
      <c r="F848" s="108" t="s">
        <v>748</v>
      </c>
      <c r="G848" s="107">
        <v>0.32</v>
      </c>
      <c r="H848" s="107">
        <v>18</v>
      </c>
      <c r="I848" s="120">
        <v>18</v>
      </c>
      <c r="J848" s="107">
        <v>20.97</v>
      </c>
      <c r="K848" s="107">
        <v>16.52</v>
      </c>
      <c r="L848" s="107">
        <v>5.76</v>
      </c>
      <c r="M848" s="107">
        <v>6.71</v>
      </c>
    </row>
    <row r="849" spans="1:13" ht="16.5" hidden="1" customHeight="1">
      <c r="A849" s="106" t="s">
        <v>2937</v>
      </c>
      <c r="B849" s="107" t="s">
        <v>1593</v>
      </c>
      <c r="C849" s="108" t="s">
        <v>86</v>
      </c>
      <c r="D849" s="107" t="s">
        <v>1594</v>
      </c>
      <c r="E849" s="107" t="s">
        <v>1595</v>
      </c>
      <c r="F849" s="108" t="s">
        <v>142</v>
      </c>
      <c r="G849" s="107">
        <v>599.54999999999995</v>
      </c>
      <c r="H849" s="107">
        <v>13.72</v>
      </c>
      <c r="I849" s="120">
        <v>13.72</v>
      </c>
      <c r="J849" s="107">
        <v>15.99</v>
      </c>
      <c r="K849" s="107">
        <v>16.52</v>
      </c>
      <c r="L849" s="107">
        <v>8225.83</v>
      </c>
      <c r="M849" s="107">
        <v>9586.7999999999993</v>
      </c>
    </row>
    <row r="850" spans="1:13" ht="16.5" hidden="1" customHeight="1">
      <c r="A850" s="106" t="s">
        <v>2938</v>
      </c>
      <c r="B850" s="107" t="s">
        <v>2939</v>
      </c>
      <c r="C850" s="108" t="s">
        <v>86</v>
      </c>
      <c r="D850" s="107" t="s">
        <v>2940</v>
      </c>
      <c r="E850" s="107" t="s">
        <v>45</v>
      </c>
      <c r="F850" s="108" t="s">
        <v>127</v>
      </c>
      <c r="G850" s="107">
        <v>0.22</v>
      </c>
      <c r="H850" s="107">
        <v>16.3</v>
      </c>
      <c r="I850" s="120">
        <v>16.3</v>
      </c>
      <c r="J850" s="107">
        <v>18.989999999999998</v>
      </c>
      <c r="K850" s="107">
        <v>16.52</v>
      </c>
      <c r="L850" s="107">
        <v>3.59</v>
      </c>
      <c r="M850" s="107">
        <v>4.18</v>
      </c>
    </row>
    <row r="851" spans="1:13" ht="16.5" hidden="1" customHeight="1">
      <c r="A851" s="106" t="s">
        <v>2941</v>
      </c>
      <c r="B851" s="107" t="s">
        <v>2942</v>
      </c>
      <c r="C851" s="108" t="s">
        <v>86</v>
      </c>
      <c r="D851" s="107" t="s">
        <v>2943</v>
      </c>
      <c r="E851" s="107" t="s">
        <v>45</v>
      </c>
      <c r="F851" s="108" t="s">
        <v>2944</v>
      </c>
      <c r="G851" s="107">
        <v>96</v>
      </c>
      <c r="H851" s="107">
        <v>1.03</v>
      </c>
      <c r="I851" s="120">
        <v>1.03</v>
      </c>
      <c r="J851" s="107">
        <v>1.2</v>
      </c>
      <c r="K851" s="107">
        <v>16.52</v>
      </c>
      <c r="L851" s="107">
        <v>98.88</v>
      </c>
      <c r="M851" s="107">
        <v>115.2</v>
      </c>
    </row>
    <row r="852" spans="1:13" ht="16.5" hidden="1" customHeight="1">
      <c r="A852" s="106" t="s">
        <v>2945</v>
      </c>
      <c r="B852" s="107" t="s">
        <v>2946</v>
      </c>
      <c r="C852" s="108" t="s">
        <v>86</v>
      </c>
      <c r="D852" s="107" t="s">
        <v>2947</v>
      </c>
      <c r="E852" s="107" t="s">
        <v>45</v>
      </c>
      <c r="F852" s="108" t="s">
        <v>103</v>
      </c>
      <c r="G852" s="107">
        <v>5.0999999999999996</v>
      </c>
      <c r="H852" s="107">
        <v>25.13</v>
      </c>
      <c r="I852" s="120">
        <v>25.13</v>
      </c>
      <c r="J852" s="107">
        <v>29.28</v>
      </c>
      <c r="K852" s="107">
        <v>16.52</v>
      </c>
      <c r="L852" s="107">
        <v>128.16</v>
      </c>
      <c r="M852" s="107">
        <v>149.33000000000001</v>
      </c>
    </row>
    <row r="853" spans="1:13" ht="16.5" hidden="1" customHeight="1">
      <c r="A853" s="106" t="s">
        <v>2948</v>
      </c>
      <c r="B853" s="109" t="s">
        <v>368</v>
      </c>
      <c r="C853" s="110" t="s">
        <v>86</v>
      </c>
      <c r="D853" s="109" t="s">
        <v>369</v>
      </c>
      <c r="E853" s="109" t="s">
        <v>45</v>
      </c>
      <c r="F853" s="110" t="s">
        <v>43</v>
      </c>
      <c r="G853" s="109">
        <v>495.99900000000002</v>
      </c>
      <c r="H853" s="109">
        <v>4.58</v>
      </c>
      <c r="I853" s="180">
        <v>3.8</v>
      </c>
      <c r="J853" s="109">
        <v>3.911</v>
      </c>
      <c r="K853" s="109">
        <v>2.92</v>
      </c>
      <c r="L853" s="109">
        <v>1884.8</v>
      </c>
      <c r="M853" s="109">
        <v>1939.85</v>
      </c>
    </row>
    <row r="854" spans="1:13" ht="16.5" hidden="1" customHeight="1">
      <c r="A854" s="111" t="s">
        <v>2949</v>
      </c>
      <c r="B854" s="118" t="s">
        <v>2950</v>
      </c>
      <c r="C854" s="119" t="s">
        <v>86</v>
      </c>
      <c r="D854" s="118" t="s">
        <v>2914</v>
      </c>
      <c r="E854" s="118" t="s">
        <v>2915</v>
      </c>
      <c r="F854" s="119" t="s">
        <v>142</v>
      </c>
      <c r="G854" s="118">
        <v>353.63940000000002</v>
      </c>
      <c r="H854" s="118">
        <v>0.68</v>
      </c>
      <c r="I854" s="124">
        <v>0.68</v>
      </c>
      <c r="J854" s="118">
        <v>0.79</v>
      </c>
      <c r="K854" s="118">
        <v>16.52</v>
      </c>
      <c r="L854" s="118">
        <v>240.47</v>
      </c>
      <c r="M854" s="118">
        <v>279.38</v>
      </c>
    </row>
    <row r="855" spans="1:13" ht="16.5" hidden="1" customHeight="1">
      <c r="A855" s="111" t="s">
        <v>2951</v>
      </c>
      <c r="B855" s="118" t="s">
        <v>2950</v>
      </c>
      <c r="C855" s="119" t="s">
        <v>86</v>
      </c>
      <c r="D855" s="118" t="s">
        <v>2914</v>
      </c>
      <c r="E855" s="118" t="s">
        <v>2915</v>
      </c>
      <c r="F855" s="119" t="s">
        <v>142</v>
      </c>
      <c r="G855" s="118">
        <v>90</v>
      </c>
      <c r="H855" s="118">
        <v>0.68</v>
      </c>
      <c r="I855" s="124">
        <v>0.68</v>
      </c>
      <c r="J855" s="118">
        <v>0.79200000000000004</v>
      </c>
      <c r="K855" s="118">
        <v>16.52</v>
      </c>
      <c r="L855" s="118">
        <v>61.2</v>
      </c>
      <c r="M855" s="118">
        <v>71.28</v>
      </c>
    </row>
    <row r="856" spans="1:13" ht="16.5" hidden="1" customHeight="1">
      <c r="A856" s="106" t="s">
        <v>2952</v>
      </c>
      <c r="B856" s="107" t="s">
        <v>2953</v>
      </c>
      <c r="C856" s="108" t="s">
        <v>86</v>
      </c>
      <c r="D856" s="107" t="s">
        <v>2914</v>
      </c>
      <c r="E856" s="107" t="s">
        <v>45</v>
      </c>
      <c r="F856" s="108" t="s">
        <v>142</v>
      </c>
      <c r="G856" s="107">
        <v>1</v>
      </c>
      <c r="H856" s="107">
        <v>5.5</v>
      </c>
      <c r="I856" s="120">
        <v>5.5</v>
      </c>
      <c r="J856" s="107">
        <v>6.41</v>
      </c>
      <c r="K856" s="107">
        <v>16.52</v>
      </c>
      <c r="L856" s="107">
        <v>5.5</v>
      </c>
      <c r="M856" s="107">
        <v>6.41</v>
      </c>
    </row>
    <row r="857" spans="1:13" ht="16.5" hidden="1" customHeight="1">
      <c r="A857" s="106" t="s">
        <v>2954</v>
      </c>
      <c r="B857" s="107" t="s">
        <v>2955</v>
      </c>
      <c r="C857" s="108" t="s">
        <v>86</v>
      </c>
      <c r="D857" s="107" t="s">
        <v>2918</v>
      </c>
      <c r="E857" s="107" t="s">
        <v>45</v>
      </c>
      <c r="F857" s="108" t="s">
        <v>142</v>
      </c>
      <c r="G857" s="107">
        <v>21</v>
      </c>
      <c r="H857" s="107">
        <v>2.08</v>
      </c>
      <c r="I857" s="120">
        <v>2.08</v>
      </c>
      <c r="J857" s="107">
        <v>2.42</v>
      </c>
      <c r="K857" s="107">
        <v>16.52</v>
      </c>
      <c r="L857" s="107">
        <v>43.68</v>
      </c>
      <c r="M857" s="107">
        <v>50.82</v>
      </c>
    </row>
    <row r="858" spans="1:13" ht="16.5" hidden="1" customHeight="1">
      <c r="A858" s="106" t="s">
        <v>2956</v>
      </c>
      <c r="B858" s="107" t="s">
        <v>1596</v>
      </c>
      <c r="C858" s="108" t="s">
        <v>86</v>
      </c>
      <c r="D858" s="107" t="s">
        <v>1597</v>
      </c>
      <c r="E858" s="107" t="s">
        <v>98</v>
      </c>
      <c r="F858" s="108" t="s">
        <v>142</v>
      </c>
      <c r="G858" s="107">
        <v>2.2965</v>
      </c>
      <c r="H858" s="107">
        <v>45.5</v>
      </c>
      <c r="I858" s="120">
        <v>45.5</v>
      </c>
      <c r="J858" s="107">
        <v>53.02</v>
      </c>
      <c r="K858" s="107">
        <v>16.52</v>
      </c>
      <c r="L858" s="107">
        <v>104.49</v>
      </c>
      <c r="M858" s="107">
        <v>121.76</v>
      </c>
    </row>
    <row r="859" spans="1:13" ht="16.5" hidden="1" customHeight="1">
      <c r="A859" s="106" t="s">
        <v>2957</v>
      </c>
      <c r="B859" s="107" t="s">
        <v>1598</v>
      </c>
      <c r="C859" s="108" t="s">
        <v>86</v>
      </c>
      <c r="D859" s="107" t="s">
        <v>1599</v>
      </c>
      <c r="E859" s="107" t="s">
        <v>98</v>
      </c>
      <c r="F859" s="108" t="s">
        <v>142</v>
      </c>
      <c r="G859" s="107">
        <v>0.59770000000000001</v>
      </c>
      <c r="H859" s="107">
        <v>116.35</v>
      </c>
      <c r="I859" s="120">
        <v>116.35</v>
      </c>
      <c r="J859" s="107">
        <v>135.57</v>
      </c>
      <c r="K859" s="107">
        <v>16.52</v>
      </c>
      <c r="L859" s="107">
        <v>69.540000000000006</v>
      </c>
      <c r="M859" s="107">
        <v>81.03</v>
      </c>
    </row>
    <row r="860" spans="1:13" ht="16.5" hidden="1" customHeight="1">
      <c r="A860" s="106" t="s">
        <v>2958</v>
      </c>
      <c r="B860" s="107" t="s">
        <v>1600</v>
      </c>
      <c r="C860" s="108" t="s">
        <v>86</v>
      </c>
      <c r="D860" s="107" t="s">
        <v>1601</v>
      </c>
      <c r="E860" s="107" t="s">
        <v>1602</v>
      </c>
      <c r="F860" s="108" t="s">
        <v>103</v>
      </c>
      <c r="G860" s="107">
        <v>25.45</v>
      </c>
      <c r="H860" s="107">
        <v>4.37</v>
      </c>
      <c r="I860" s="120">
        <v>4.37</v>
      </c>
      <c r="J860" s="107">
        <v>5.09</v>
      </c>
      <c r="K860" s="107">
        <v>16.52</v>
      </c>
      <c r="L860" s="107">
        <v>111.22</v>
      </c>
      <c r="M860" s="107">
        <v>129.54</v>
      </c>
    </row>
    <row r="861" spans="1:13" ht="16.5" hidden="1" customHeight="1">
      <c r="A861" s="106" t="s">
        <v>2959</v>
      </c>
      <c r="B861" s="116" t="s">
        <v>2960</v>
      </c>
      <c r="C861" s="117" t="s">
        <v>355</v>
      </c>
      <c r="D861" s="116" t="s">
        <v>2961</v>
      </c>
      <c r="E861" s="116" t="s">
        <v>45</v>
      </c>
      <c r="F861" s="117" t="s">
        <v>142</v>
      </c>
      <c r="G861" s="116">
        <v>32</v>
      </c>
      <c r="H861" s="116">
        <v>206.83</v>
      </c>
      <c r="I861" s="123">
        <v>206.83</v>
      </c>
      <c r="J861" s="116">
        <v>241</v>
      </c>
      <c r="K861" s="116">
        <v>16.52</v>
      </c>
      <c r="L861" s="116">
        <v>6618.56</v>
      </c>
      <c r="M861" s="116">
        <v>7712</v>
      </c>
    </row>
    <row r="862" spans="1:13" ht="16.5" hidden="1" customHeight="1">
      <c r="A862" s="106" t="s">
        <v>2962</v>
      </c>
      <c r="B862" s="116" t="s">
        <v>2963</v>
      </c>
      <c r="C862" s="117" t="s">
        <v>355</v>
      </c>
      <c r="D862" s="116" t="s">
        <v>2964</v>
      </c>
      <c r="E862" s="116" t="s">
        <v>45</v>
      </c>
      <c r="F862" s="117" t="s">
        <v>1548</v>
      </c>
      <c r="G862" s="116">
        <v>1</v>
      </c>
      <c r="H862" s="116">
        <v>5767.25</v>
      </c>
      <c r="I862" s="123">
        <v>5767.25</v>
      </c>
      <c r="J862" s="116">
        <v>6720</v>
      </c>
      <c r="K862" s="116">
        <v>16.52</v>
      </c>
      <c r="L862" s="116">
        <v>5767.25</v>
      </c>
      <c r="M862" s="116">
        <v>6720</v>
      </c>
    </row>
    <row r="863" spans="1:13" ht="16.5" hidden="1" customHeight="1">
      <c r="A863" s="106" t="s">
        <v>2965</v>
      </c>
      <c r="B863" s="116" t="s">
        <v>1603</v>
      </c>
      <c r="C863" s="117" t="s">
        <v>355</v>
      </c>
      <c r="D863" s="116" t="s">
        <v>1604</v>
      </c>
      <c r="E863" s="116" t="s">
        <v>45</v>
      </c>
      <c r="F863" s="117" t="s">
        <v>1548</v>
      </c>
      <c r="G863" s="116">
        <v>319</v>
      </c>
      <c r="H863" s="116">
        <v>98</v>
      </c>
      <c r="I863" s="123">
        <v>98</v>
      </c>
      <c r="J863" s="116">
        <v>114.19</v>
      </c>
      <c r="K863" s="116">
        <v>16.52</v>
      </c>
      <c r="L863" s="116">
        <v>31262</v>
      </c>
      <c r="M863" s="116">
        <v>36426.61</v>
      </c>
    </row>
    <row r="864" spans="1:13" ht="16.5" hidden="1" customHeight="1">
      <c r="A864" s="106" t="s">
        <v>2966</v>
      </c>
      <c r="B864" s="116" t="s">
        <v>2967</v>
      </c>
      <c r="C864" s="117" t="s">
        <v>2968</v>
      </c>
      <c r="D864" s="116" t="s">
        <v>2969</v>
      </c>
      <c r="E864" s="116" t="s">
        <v>45</v>
      </c>
      <c r="F864" s="117" t="s">
        <v>142</v>
      </c>
      <c r="G864" s="116">
        <v>2</v>
      </c>
      <c r="H864" s="116">
        <v>11071.06</v>
      </c>
      <c r="I864" s="123">
        <v>11071.06</v>
      </c>
      <c r="J864" s="116">
        <v>12899.999</v>
      </c>
      <c r="K864" s="116">
        <v>16.52</v>
      </c>
      <c r="L864" s="116">
        <v>22142.12</v>
      </c>
      <c r="M864" s="116">
        <v>25800</v>
      </c>
    </row>
    <row r="865" spans="1:13" ht="16.5" hidden="1" customHeight="1">
      <c r="A865" s="106" t="s">
        <v>2970</v>
      </c>
      <c r="B865" s="116" t="s">
        <v>2967</v>
      </c>
      <c r="C865" s="117" t="s">
        <v>2968</v>
      </c>
      <c r="D865" s="116" t="s">
        <v>2971</v>
      </c>
      <c r="E865" s="116" t="s">
        <v>45</v>
      </c>
      <c r="F865" s="117" t="s">
        <v>142</v>
      </c>
      <c r="G865" s="116">
        <v>2</v>
      </c>
      <c r="H865" s="116">
        <v>5300</v>
      </c>
      <c r="I865" s="123">
        <v>5300</v>
      </c>
      <c r="J865" s="116">
        <v>6175.56</v>
      </c>
      <c r="K865" s="116">
        <v>16.52</v>
      </c>
      <c r="L865" s="116">
        <v>10600</v>
      </c>
      <c r="M865" s="116">
        <v>12351.12</v>
      </c>
    </row>
    <row r="866" spans="1:13" ht="16.5" hidden="1" customHeight="1">
      <c r="A866" s="106" t="s">
        <v>2972</v>
      </c>
      <c r="B866" s="116" t="s">
        <v>2973</v>
      </c>
      <c r="C866" s="117" t="s">
        <v>355</v>
      </c>
      <c r="D866" s="116" t="s">
        <v>2974</v>
      </c>
      <c r="E866" s="116" t="s">
        <v>45</v>
      </c>
      <c r="F866" s="117" t="s">
        <v>1548</v>
      </c>
      <c r="G866" s="116">
        <v>3</v>
      </c>
      <c r="H866" s="116">
        <v>240.3</v>
      </c>
      <c r="I866" s="123">
        <v>240.3</v>
      </c>
      <c r="J866" s="116">
        <v>280</v>
      </c>
      <c r="K866" s="116">
        <v>16.52</v>
      </c>
      <c r="L866" s="116">
        <v>720.9</v>
      </c>
      <c r="M866" s="116">
        <v>840</v>
      </c>
    </row>
    <row r="867" spans="1:13" ht="16.5" hidden="1" customHeight="1">
      <c r="A867" s="106" t="s">
        <v>2975</v>
      </c>
      <c r="B867" s="116" t="s">
        <v>2976</v>
      </c>
      <c r="C867" s="117" t="s">
        <v>355</v>
      </c>
      <c r="D867" s="116" t="s">
        <v>2977</v>
      </c>
      <c r="E867" s="116" t="s">
        <v>45</v>
      </c>
      <c r="F867" s="117" t="s">
        <v>1548</v>
      </c>
      <c r="G867" s="116">
        <v>1</v>
      </c>
      <c r="H867" s="116">
        <v>9100</v>
      </c>
      <c r="I867" s="123">
        <v>9100</v>
      </c>
      <c r="J867" s="116">
        <v>10603.32</v>
      </c>
      <c r="K867" s="116">
        <v>16.52</v>
      </c>
      <c r="L867" s="116">
        <v>9100</v>
      </c>
      <c r="M867" s="116">
        <v>10603.32</v>
      </c>
    </row>
    <row r="868" spans="1:13" ht="16.5" hidden="1" customHeight="1">
      <c r="A868" s="106" t="s">
        <v>2978</v>
      </c>
      <c r="B868" s="116" t="s">
        <v>1605</v>
      </c>
      <c r="C868" s="117" t="s">
        <v>355</v>
      </c>
      <c r="D868" s="116" t="s">
        <v>2979</v>
      </c>
      <c r="E868" s="116" t="s">
        <v>45</v>
      </c>
      <c r="F868" s="117" t="s">
        <v>1548</v>
      </c>
      <c r="G868" s="116">
        <v>1</v>
      </c>
      <c r="H868" s="116">
        <v>4505.66</v>
      </c>
      <c r="I868" s="123">
        <v>4505.66</v>
      </c>
      <c r="J868" s="116">
        <v>5249.9949999999999</v>
      </c>
      <c r="K868" s="116">
        <v>16.52</v>
      </c>
      <c r="L868" s="116">
        <v>4505.66</v>
      </c>
      <c r="M868" s="116">
        <v>5250</v>
      </c>
    </row>
    <row r="869" spans="1:13" ht="16.5" hidden="1" customHeight="1">
      <c r="A869" s="106" t="s">
        <v>2980</v>
      </c>
      <c r="B869" s="116" t="s">
        <v>1605</v>
      </c>
      <c r="C869" s="117" t="s">
        <v>355</v>
      </c>
      <c r="D869" s="116" t="s">
        <v>2981</v>
      </c>
      <c r="E869" s="116" t="s">
        <v>45</v>
      </c>
      <c r="F869" s="117" t="s">
        <v>1548</v>
      </c>
      <c r="G869" s="116">
        <v>1</v>
      </c>
      <c r="H869" s="116">
        <v>18022.66</v>
      </c>
      <c r="I869" s="123">
        <v>18022.66</v>
      </c>
      <c r="J869" s="116">
        <v>21000.003000000001</v>
      </c>
      <c r="K869" s="116">
        <v>16.52</v>
      </c>
      <c r="L869" s="116">
        <v>18022.66</v>
      </c>
      <c r="M869" s="116">
        <v>21000</v>
      </c>
    </row>
    <row r="870" spans="1:13" ht="16.5" hidden="1" customHeight="1">
      <c r="A870" s="106" t="s">
        <v>2982</v>
      </c>
      <c r="B870" s="116" t="s">
        <v>1605</v>
      </c>
      <c r="C870" s="117" t="s">
        <v>355</v>
      </c>
      <c r="D870" s="116" t="s">
        <v>2983</v>
      </c>
      <c r="E870" s="116" t="s">
        <v>45</v>
      </c>
      <c r="F870" s="117" t="s">
        <v>1548</v>
      </c>
      <c r="G870" s="116">
        <v>1</v>
      </c>
      <c r="H870" s="116">
        <v>18022.66</v>
      </c>
      <c r="I870" s="123">
        <v>18022.66</v>
      </c>
      <c r="J870" s="116">
        <v>21000.003000000001</v>
      </c>
      <c r="K870" s="116">
        <v>16.52</v>
      </c>
      <c r="L870" s="116">
        <v>18022.66</v>
      </c>
      <c r="M870" s="116">
        <v>21000</v>
      </c>
    </row>
    <row r="871" spans="1:13" ht="16.5" hidden="1" customHeight="1">
      <c r="A871" s="106" t="s">
        <v>2984</v>
      </c>
      <c r="B871" s="116" t="s">
        <v>1605</v>
      </c>
      <c r="C871" s="117" t="s">
        <v>355</v>
      </c>
      <c r="D871" s="116" t="s">
        <v>2985</v>
      </c>
      <c r="E871" s="116" t="s">
        <v>45</v>
      </c>
      <c r="F871" s="117" t="s">
        <v>1548</v>
      </c>
      <c r="G871" s="116">
        <v>1</v>
      </c>
      <c r="H871" s="116">
        <v>12015.11</v>
      </c>
      <c r="I871" s="123">
        <v>12015.11</v>
      </c>
      <c r="J871" s="116">
        <v>14000.005999999999</v>
      </c>
      <c r="K871" s="116">
        <v>16.52</v>
      </c>
      <c r="L871" s="116">
        <v>12015.11</v>
      </c>
      <c r="M871" s="116">
        <v>14000.01</v>
      </c>
    </row>
    <row r="872" spans="1:13" ht="16.5" hidden="1" customHeight="1">
      <c r="A872" s="106" t="s">
        <v>2986</v>
      </c>
      <c r="B872" s="116" t="s">
        <v>1605</v>
      </c>
      <c r="C872" s="117" t="s">
        <v>355</v>
      </c>
      <c r="D872" s="116" t="s">
        <v>2987</v>
      </c>
      <c r="E872" s="116" t="s">
        <v>45</v>
      </c>
      <c r="F872" s="117" t="s">
        <v>1548</v>
      </c>
      <c r="G872" s="116">
        <v>1</v>
      </c>
      <c r="H872" s="116">
        <v>10813.59</v>
      </c>
      <c r="I872" s="123">
        <v>10813.59</v>
      </c>
      <c r="J872" s="116">
        <v>12599.995000000001</v>
      </c>
      <c r="K872" s="116">
        <v>16.52</v>
      </c>
      <c r="L872" s="116">
        <v>10813.59</v>
      </c>
      <c r="M872" s="116">
        <v>12600</v>
      </c>
    </row>
    <row r="873" spans="1:13" ht="16.5" hidden="1" customHeight="1">
      <c r="A873" s="106" t="s">
        <v>2988</v>
      </c>
      <c r="B873" s="116" t="s">
        <v>1605</v>
      </c>
      <c r="C873" s="117" t="s">
        <v>355</v>
      </c>
      <c r="D873" s="116" t="s">
        <v>2989</v>
      </c>
      <c r="E873" s="116" t="s">
        <v>45</v>
      </c>
      <c r="F873" s="117" t="s">
        <v>1548</v>
      </c>
      <c r="G873" s="116">
        <v>1</v>
      </c>
      <c r="H873" s="116">
        <v>10513.22</v>
      </c>
      <c r="I873" s="123">
        <v>10513.22</v>
      </c>
      <c r="J873" s="116">
        <v>12250.004000000001</v>
      </c>
      <c r="K873" s="116">
        <v>16.52</v>
      </c>
      <c r="L873" s="116">
        <v>10513.22</v>
      </c>
      <c r="M873" s="116">
        <v>12250</v>
      </c>
    </row>
    <row r="874" spans="1:13" ht="16.5" hidden="1" customHeight="1">
      <c r="A874" s="106" t="s">
        <v>2990</v>
      </c>
      <c r="B874" s="116" t="s">
        <v>1605</v>
      </c>
      <c r="C874" s="117" t="s">
        <v>355</v>
      </c>
      <c r="D874" s="116" t="s">
        <v>2991</v>
      </c>
      <c r="E874" s="116" t="s">
        <v>45</v>
      </c>
      <c r="F874" s="117" t="s">
        <v>1548</v>
      </c>
      <c r="G874" s="116">
        <v>1</v>
      </c>
      <c r="H874" s="116">
        <v>12015.11</v>
      </c>
      <c r="I874" s="123">
        <v>12015.11</v>
      </c>
      <c r="J874" s="116">
        <v>14000.005999999999</v>
      </c>
      <c r="K874" s="116">
        <v>16.52</v>
      </c>
      <c r="L874" s="116">
        <v>12015.11</v>
      </c>
      <c r="M874" s="116">
        <v>14000.01</v>
      </c>
    </row>
    <row r="875" spans="1:13" ht="16.5" hidden="1" customHeight="1">
      <c r="A875" s="106" t="s">
        <v>2992</v>
      </c>
      <c r="B875" s="116" t="s">
        <v>1605</v>
      </c>
      <c r="C875" s="117" t="s">
        <v>355</v>
      </c>
      <c r="D875" s="116" t="s">
        <v>2993</v>
      </c>
      <c r="E875" s="116" t="s">
        <v>45</v>
      </c>
      <c r="F875" s="117" t="s">
        <v>1548</v>
      </c>
      <c r="G875" s="116">
        <v>1</v>
      </c>
      <c r="H875" s="116">
        <v>12015.11</v>
      </c>
      <c r="I875" s="123">
        <v>12015.11</v>
      </c>
      <c r="J875" s="116">
        <v>14000.005999999999</v>
      </c>
      <c r="K875" s="116">
        <v>16.52</v>
      </c>
      <c r="L875" s="116">
        <v>12015.11</v>
      </c>
      <c r="M875" s="116">
        <v>14000.01</v>
      </c>
    </row>
    <row r="876" spans="1:13" ht="16.5" hidden="1" customHeight="1">
      <c r="A876" s="106" t="s">
        <v>2994</v>
      </c>
      <c r="B876" s="116" t="s">
        <v>1605</v>
      </c>
      <c r="C876" s="117" t="s">
        <v>355</v>
      </c>
      <c r="D876" s="116" t="s">
        <v>2995</v>
      </c>
      <c r="E876" s="116" t="s">
        <v>45</v>
      </c>
      <c r="F876" s="117" t="s">
        <v>1548</v>
      </c>
      <c r="G876" s="116">
        <v>1</v>
      </c>
      <c r="H876" s="116">
        <v>41500</v>
      </c>
      <c r="I876" s="123">
        <v>41500</v>
      </c>
      <c r="J876" s="116">
        <v>46895</v>
      </c>
      <c r="K876" s="116">
        <v>13</v>
      </c>
      <c r="L876" s="116">
        <v>41500</v>
      </c>
      <c r="M876" s="116">
        <v>46895</v>
      </c>
    </row>
    <row r="877" spans="1:13" ht="16.5" hidden="1" customHeight="1">
      <c r="A877" s="106" t="s">
        <v>2996</v>
      </c>
      <c r="B877" s="116" t="s">
        <v>1605</v>
      </c>
      <c r="C877" s="117" t="s">
        <v>355</v>
      </c>
      <c r="D877" s="116" t="s">
        <v>1606</v>
      </c>
      <c r="E877" s="116" t="s">
        <v>1607</v>
      </c>
      <c r="F877" s="117" t="s">
        <v>1548</v>
      </c>
      <c r="G877" s="116">
        <v>1</v>
      </c>
      <c r="H877" s="116">
        <v>5600</v>
      </c>
      <c r="I877" s="123">
        <v>5600</v>
      </c>
      <c r="J877" s="116">
        <v>6328</v>
      </c>
      <c r="K877" s="116">
        <v>13</v>
      </c>
      <c r="L877" s="116">
        <v>5600</v>
      </c>
      <c r="M877" s="116">
        <v>6328</v>
      </c>
    </row>
    <row r="878" spans="1:13" ht="16.5" hidden="1" customHeight="1">
      <c r="A878" s="106" t="s">
        <v>2997</v>
      </c>
      <c r="B878" s="116" t="s">
        <v>1605</v>
      </c>
      <c r="C878" s="117" t="s">
        <v>355</v>
      </c>
      <c r="D878" s="116" t="s">
        <v>1608</v>
      </c>
      <c r="E878" s="116" t="s">
        <v>1607</v>
      </c>
      <c r="F878" s="117" t="s">
        <v>1548</v>
      </c>
      <c r="G878" s="116">
        <v>1</v>
      </c>
      <c r="H878" s="116">
        <v>4500</v>
      </c>
      <c r="I878" s="123">
        <v>4500</v>
      </c>
      <c r="J878" s="116">
        <v>5085</v>
      </c>
      <c r="K878" s="116">
        <v>13</v>
      </c>
      <c r="L878" s="116">
        <v>4500</v>
      </c>
      <c r="M878" s="116">
        <v>5085</v>
      </c>
    </row>
    <row r="879" spans="1:13" ht="16.5" hidden="1" customHeight="1">
      <c r="A879" s="106" t="s">
        <v>2998</v>
      </c>
      <c r="B879" s="116" t="s">
        <v>1605</v>
      </c>
      <c r="C879" s="117" t="s">
        <v>355</v>
      </c>
      <c r="D879" s="116" t="s">
        <v>1609</v>
      </c>
      <c r="E879" s="116" t="s">
        <v>1607</v>
      </c>
      <c r="F879" s="117" t="s">
        <v>1548</v>
      </c>
      <c r="G879" s="116">
        <v>1</v>
      </c>
      <c r="H879" s="116">
        <v>3200</v>
      </c>
      <c r="I879" s="123">
        <v>3200</v>
      </c>
      <c r="J879" s="116">
        <v>3616</v>
      </c>
      <c r="K879" s="116">
        <v>13</v>
      </c>
      <c r="L879" s="116">
        <v>3200</v>
      </c>
      <c r="M879" s="116">
        <v>3616</v>
      </c>
    </row>
    <row r="880" spans="1:13" ht="16.5" hidden="1" customHeight="1">
      <c r="A880" s="106" t="s">
        <v>2999</v>
      </c>
      <c r="B880" s="116" t="s">
        <v>1605</v>
      </c>
      <c r="C880" s="117" t="s">
        <v>355</v>
      </c>
      <c r="D880" s="116" t="s">
        <v>1610</v>
      </c>
      <c r="E880" s="116" t="s">
        <v>1607</v>
      </c>
      <c r="F880" s="117" t="s">
        <v>1548</v>
      </c>
      <c r="G880" s="116">
        <v>1</v>
      </c>
      <c r="H880" s="116">
        <v>3200</v>
      </c>
      <c r="I880" s="123">
        <v>3200</v>
      </c>
      <c r="J880" s="116">
        <v>3616</v>
      </c>
      <c r="K880" s="116">
        <v>13</v>
      </c>
      <c r="L880" s="116">
        <v>3200</v>
      </c>
      <c r="M880" s="116">
        <v>3616</v>
      </c>
    </row>
    <row r="881" spans="1:13" ht="16.5" hidden="1" customHeight="1">
      <c r="A881" s="106" t="s">
        <v>3000</v>
      </c>
      <c r="B881" s="116" t="s">
        <v>1605</v>
      </c>
      <c r="C881" s="117" t="s">
        <v>355</v>
      </c>
      <c r="D881" s="116" t="s">
        <v>1611</v>
      </c>
      <c r="E881" s="116" t="s">
        <v>1607</v>
      </c>
      <c r="F881" s="117" t="s">
        <v>1548</v>
      </c>
      <c r="G881" s="116">
        <v>7</v>
      </c>
      <c r="H881" s="116">
        <v>3000</v>
      </c>
      <c r="I881" s="123">
        <v>3000</v>
      </c>
      <c r="J881" s="116">
        <v>3390</v>
      </c>
      <c r="K881" s="116">
        <v>13</v>
      </c>
      <c r="L881" s="116">
        <v>21000</v>
      </c>
      <c r="M881" s="116">
        <v>23730</v>
      </c>
    </row>
    <row r="882" spans="1:13" ht="16.5" hidden="1" customHeight="1">
      <c r="A882" s="106" t="s">
        <v>3001</v>
      </c>
      <c r="B882" s="116" t="s">
        <v>1605</v>
      </c>
      <c r="C882" s="117" t="s">
        <v>355</v>
      </c>
      <c r="D882" s="116" t="s">
        <v>1612</v>
      </c>
      <c r="E882" s="116" t="s">
        <v>1607</v>
      </c>
      <c r="F882" s="117" t="s">
        <v>1548</v>
      </c>
      <c r="G882" s="116">
        <v>1</v>
      </c>
      <c r="H882" s="116">
        <v>4500</v>
      </c>
      <c r="I882" s="123">
        <v>4500</v>
      </c>
      <c r="J882" s="116">
        <v>5085</v>
      </c>
      <c r="K882" s="116">
        <v>13</v>
      </c>
      <c r="L882" s="116">
        <v>4500</v>
      </c>
      <c r="M882" s="116">
        <v>5085</v>
      </c>
    </row>
    <row r="883" spans="1:13" ht="16.5" hidden="1" customHeight="1">
      <c r="A883" s="106" t="s">
        <v>3002</v>
      </c>
      <c r="B883" s="116" t="s">
        <v>1605</v>
      </c>
      <c r="C883" s="117" t="s">
        <v>355</v>
      </c>
      <c r="D883" s="116" t="s">
        <v>1613</v>
      </c>
      <c r="E883" s="116" t="s">
        <v>1607</v>
      </c>
      <c r="F883" s="117" t="s">
        <v>1548</v>
      </c>
      <c r="G883" s="116">
        <v>1</v>
      </c>
      <c r="H883" s="116">
        <v>4500</v>
      </c>
      <c r="I883" s="123">
        <v>4500</v>
      </c>
      <c r="J883" s="116">
        <v>5085</v>
      </c>
      <c r="K883" s="116">
        <v>13</v>
      </c>
      <c r="L883" s="116">
        <v>4500</v>
      </c>
      <c r="M883" s="116">
        <v>5085</v>
      </c>
    </row>
    <row r="884" spans="1:13" ht="16.5" hidden="1" customHeight="1">
      <c r="A884" s="106" t="s">
        <v>3003</v>
      </c>
      <c r="B884" s="116" t="s">
        <v>1605</v>
      </c>
      <c r="C884" s="117" t="s">
        <v>355</v>
      </c>
      <c r="D884" s="116" t="s">
        <v>1614</v>
      </c>
      <c r="E884" s="116" t="s">
        <v>1607</v>
      </c>
      <c r="F884" s="117" t="s">
        <v>1548</v>
      </c>
      <c r="G884" s="116">
        <v>1</v>
      </c>
      <c r="H884" s="116">
        <v>4500</v>
      </c>
      <c r="I884" s="123">
        <v>4500</v>
      </c>
      <c r="J884" s="116">
        <v>5085</v>
      </c>
      <c r="K884" s="116">
        <v>13</v>
      </c>
      <c r="L884" s="116">
        <v>4500</v>
      </c>
      <c r="M884" s="116">
        <v>5085</v>
      </c>
    </row>
    <row r="885" spans="1:13" ht="16.5" hidden="1" customHeight="1">
      <c r="A885" s="106" t="s">
        <v>3004</v>
      </c>
      <c r="B885" s="116" t="s">
        <v>1605</v>
      </c>
      <c r="C885" s="117" t="s">
        <v>355</v>
      </c>
      <c r="D885" s="116" t="s">
        <v>1615</v>
      </c>
      <c r="E885" s="116" t="s">
        <v>1607</v>
      </c>
      <c r="F885" s="117" t="s">
        <v>1548</v>
      </c>
      <c r="G885" s="116">
        <v>1</v>
      </c>
      <c r="H885" s="116">
        <v>2800</v>
      </c>
      <c r="I885" s="123">
        <v>2800</v>
      </c>
      <c r="J885" s="116">
        <v>3164</v>
      </c>
      <c r="K885" s="116">
        <v>13</v>
      </c>
      <c r="L885" s="116">
        <v>2800</v>
      </c>
      <c r="M885" s="116">
        <v>3164</v>
      </c>
    </row>
    <row r="886" spans="1:13" ht="16.5" hidden="1" customHeight="1">
      <c r="A886" s="106" t="s">
        <v>3005</v>
      </c>
      <c r="B886" s="116" t="s">
        <v>1605</v>
      </c>
      <c r="C886" s="117" t="s">
        <v>355</v>
      </c>
      <c r="D886" s="116" t="s">
        <v>1616</v>
      </c>
      <c r="E886" s="116" t="s">
        <v>1607</v>
      </c>
      <c r="F886" s="117" t="s">
        <v>1548</v>
      </c>
      <c r="G886" s="116">
        <v>1</v>
      </c>
      <c r="H886" s="116">
        <v>4500</v>
      </c>
      <c r="I886" s="123">
        <v>4500</v>
      </c>
      <c r="J886" s="116">
        <v>5085</v>
      </c>
      <c r="K886" s="116">
        <v>13</v>
      </c>
      <c r="L886" s="116">
        <v>4500</v>
      </c>
      <c r="M886" s="116">
        <v>5085</v>
      </c>
    </row>
    <row r="887" spans="1:13" ht="16.5" hidden="1" customHeight="1">
      <c r="A887" s="106" t="s">
        <v>3006</v>
      </c>
      <c r="B887" s="116" t="s">
        <v>1605</v>
      </c>
      <c r="C887" s="117" t="s">
        <v>355</v>
      </c>
      <c r="D887" s="116" t="s">
        <v>1617</v>
      </c>
      <c r="E887" s="116" t="s">
        <v>1607</v>
      </c>
      <c r="F887" s="117" t="s">
        <v>1548</v>
      </c>
      <c r="G887" s="116">
        <v>14</v>
      </c>
      <c r="H887" s="116">
        <v>1800</v>
      </c>
      <c r="I887" s="123">
        <v>1800</v>
      </c>
      <c r="J887" s="116">
        <v>2034</v>
      </c>
      <c r="K887" s="116">
        <v>13</v>
      </c>
      <c r="L887" s="116">
        <v>25200</v>
      </c>
      <c r="M887" s="116">
        <v>28476</v>
      </c>
    </row>
    <row r="888" spans="1:13" ht="16.5" hidden="1" customHeight="1">
      <c r="A888" s="106" t="s">
        <v>3007</v>
      </c>
      <c r="B888" s="116" t="s">
        <v>1605</v>
      </c>
      <c r="C888" s="117" t="s">
        <v>355</v>
      </c>
      <c r="D888" s="116" t="s">
        <v>1618</v>
      </c>
      <c r="E888" s="116" t="s">
        <v>1607</v>
      </c>
      <c r="F888" s="117" t="s">
        <v>1548</v>
      </c>
      <c r="G888" s="116">
        <v>6</v>
      </c>
      <c r="H888" s="116">
        <v>1800</v>
      </c>
      <c r="I888" s="123">
        <v>1800</v>
      </c>
      <c r="J888" s="116">
        <v>2034</v>
      </c>
      <c r="K888" s="116">
        <v>13</v>
      </c>
      <c r="L888" s="116">
        <v>10800</v>
      </c>
      <c r="M888" s="116">
        <v>12204</v>
      </c>
    </row>
    <row r="889" spans="1:13" ht="16.5" hidden="1" customHeight="1">
      <c r="A889" s="106" t="s">
        <v>3008</v>
      </c>
      <c r="B889" s="116" t="s">
        <v>1605</v>
      </c>
      <c r="C889" s="117" t="s">
        <v>355</v>
      </c>
      <c r="D889" s="116" t="s">
        <v>1619</v>
      </c>
      <c r="E889" s="116" t="s">
        <v>1607</v>
      </c>
      <c r="F889" s="117" t="s">
        <v>1548</v>
      </c>
      <c r="G889" s="116">
        <v>6</v>
      </c>
      <c r="H889" s="116">
        <v>1800</v>
      </c>
      <c r="I889" s="123">
        <v>1800</v>
      </c>
      <c r="J889" s="116">
        <v>2034</v>
      </c>
      <c r="K889" s="116">
        <v>13</v>
      </c>
      <c r="L889" s="116">
        <v>10800</v>
      </c>
      <c r="M889" s="116">
        <v>12204</v>
      </c>
    </row>
    <row r="890" spans="1:13" ht="16.5" hidden="1" customHeight="1">
      <c r="A890" s="106" t="s">
        <v>3009</v>
      </c>
      <c r="B890" s="116" t="s">
        <v>1605</v>
      </c>
      <c r="C890" s="117" t="s">
        <v>355</v>
      </c>
      <c r="D890" s="116" t="s">
        <v>1620</v>
      </c>
      <c r="E890" s="116" t="s">
        <v>1607</v>
      </c>
      <c r="F890" s="117" t="s">
        <v>1548</v>
      </c>
      <c r="G890" s="116">
        <v>2</v>
      </c>
      <c r="H890" s="116">
        <v>1800</v>
      </c>
      <c r="I890" s="123">
        <v>1800</v>
      </c>
      <c r="J890" s="116">
        <v>2034</v>
      </c>
      <c r="K890" s="116">
        <v>13</v>
      </c>
      <c r="L890" s="116">
        <v>3600</v>
      </c>
      <c r="M890" s="116">
        <v>4068</v>
      </c>
    </row>
    <row r="891" spans="1:13" ht="16.5" hidden="1" customHeight="1">
      <c r="A891" s="106" t="s">
        <v>3010</v>
      </c>
      <c r="B891" s="116" t="s">
        <v>1605</v>
      </c>
      <c r="C891" s="117" t="s">
        <v>355</v>
      </c>
      <c r="D891" s="116" t="s">
        <v>1621</v>
      </c>
      <c r="E891" s="116" t="s">
        <v>1607</v>
      </c>
      <c r="F891" s="117" t="s">
        <v>1548</v>
      </c>
      <c r="G891" s="116">
        <v>3</v>
      </c>
      <c r="H891" s="116">
        <v>3200</v>
      </c>
      <c r="I891" s="123">
        <v>3200</v>
      </c>
      <c r="J891" s="116">
        <v>3616</v>
      </c>
      <c r="K891" s="116">
        <v>13</v>
      </c>
      <c r="L891" s="116">
        <v>9600</v>
      </c>
      <c r="M891" s="116">
        <v>10848</v>
      </c>
    </row>
    <row r="892" spans="1:13" ht="16.5" hidden="1" customHeight="1">
      <c r="A892" s="106" t="s">
        <v>3011</v>
      </c>
      <c r="B892" s="116" t="s">
        <v>1605</v>
      </c>
      <c r="C892" s="117" t="s">
        <v>355</v>
      </c>
      <c r="D892" s="116" t="s">
        <v>1622</v>
      </c>
      <c r="E892" s="116" t="s">
        <v>1607</v>
      </c>
      <c r="F892" s="117" t="s">
        <v>1548</v>
      </c>
      <c r="G892" s="116">
        <v>1</v>
      </c>
      <c r="H892" s="116">
        <v>1800</v>
      </c>
      <c r="I892" s="123">
        <v>1800</v>
      </c>
      <c r="J892" s="116">
        <v>2034</v>
      </c>
      <c r="K892" s="116">
        <v>13</v>
      </c>
      <c r="L892" s="116">
        <v>1800</v>
      </c>
      <c r="M892" s="116">
        <v>2034</v>
      </c>
    </row>
    <row r="893" spans="1:13" ht="16.5" hidden="1" customHeight="1">
      <c r="A893" s="106" t="s">
        <v>3012</v>
      </c>
      <c r="B893" s="116" t="s">
        <v>1605</v>
      </c>
      <c r="C893" s="117" t="s">
        <v>355</v>
      </c>
      <c r="D893" s="116" t="s">
        <v>1623</v>
      </c>
      <c r="E893" s="116" t="s">
        <v>1607</v>
      </c>
      <c r="F893" s="117" t="s">
        <v>1548</v>
      </c>
      <c r="G893" s="116">
        <v>2</v>
      </c>
      <c r="H893" s="116">
        <v>3200</v>
      </c>
      <c r="I893" s="123">
        <v>3200</v>
      </c>
      <c r="J893" s="116">
        <v>3616</v>
      </c>
      <c r="K893" s="116">
        <v>13</v>
      </c>
      <c r="L893" s="116">
        <v>6400</v>
      </c>
      <c r="M893" s="116">
        <v>7232</v>
      </c>
    </row>
    <row r="894" spans="1:13" ht="16.5" hidden="1" customHeight="1">
      <c r="A894" s="106" t="s">
        <v>3013</v>
      </c>
      <c r="B894" s="116" t="s">
        <v>1605</v>
      </c>
      <c r="C894" s="117" t="s">
        <v>355</v>
      </c>
      <c r="D894" s="116" t="s">
        <v>1624</v>
      </c>
      <c r="E894" s="116" t="s">
        <v>1607</v>
      </c>
      <c r="F894" s="117" t="s">
        <v>1548</v>
      </c>
      <c r="G894" s="116">
        <v>1</v>
      </c>
      <c r="H894" s="116">
        <v>3200</v>
      </c>
      <c r="I894" s="123">
        <v>3200</v>
      </c>
      <c r="J894" s="116">
        <v>3616</v>
      </c>
      <c r="K894" s="116">
        <v>13</v>
      </c>
      <c r="L894" s="116">
        <v>3200</v>
      </c>
      <c r="M894" s="116">
        <v>3616</v>
      </c>
    </row>
    <row r="895" spans="1:13" ht="16.5" hidden="1" customHeight="1">
      <c r="A895" s="106" t="s">
        <v>3014</v>
      </c>
      <c r="B895" s="116" t="s">
        <v>1605</v>
      </c>
      <c r="C895" s="117" t="s">
        <v>355</v>
      </c>
      <c r="D895" s="116" t="s">
        <v>3015</v>
      </c>
      <c r="E895" s="116" t="s">
        <v>45</v>
      </c>
      <c r="F895" s="117" t="s">
        <v>1548</v>
      </c>
      <c r="G895" s="116">
        <v>1</v>
      </c>
      <c r="H895" s="116">
        <v>600.76</v>
      </c>
      <c r="I895" s="123">
        <v>600.76</v>
      </c>
      <c r="J895" s="116">
        <v>700</v>
      </c>
      <c r="K895" s="116">
        <v>16.52</v>
      </c>
      <c r="L895" s="116">
        <v>600.76</v>
      </c>
      <c r="M895" s="116">
        <v>700</v>
      </c>
    </row>
    <row r="896" spans="1:13" ht="16.5" hidden="1" customHeight="1">
      <c r="A896" s="106" t="s">
        <v>3016</v>
      </c>
      <c r="B896" s="116" t="s">
        <v>1605</v>
      </c>
      <c r="C896" s="117" t="s">
        <v>355</v>
      </c>
      <c r="D896" s="116" t="s">
        <v>3017</v>
      </c>
      <c r="E896" s="116" t="s">
        <v>45</v>
      </c>
      <c r="F896" s="117" t="s">
        <v>1548</v>
      </c>
      <c r="G896" s="116">
        <v>1</v>
      </c>
      <c r="H896" s="116">
        <v>111.57</v>
      </c>
      <c r="I896" s="123">
        <v>111.57</v>
      </c>
      <c r="J896" s="116">
        <v>130</v>
      </c>
      <c r="K896" s="116">
        <v>16.52</v>
      </c>
      <c r="L896" s="116">
        <v>111.57</v>
      </c>
      <c r="M896" s="116">
        <v>130</v>
      </c>
    </row>
    <row r="897" spans="1:13" ht="16.5" hidden="1" customHeight="1">
      <c r="A897" s="106" t="s">
        <v>3018</v>
      </c>
      <c r="B897" s="116" t="s">
        <v>1605</v>
      </c>
      <c r="C897" s="117" t="s">
        <v>355</v>
      </c>
      <c r="D897" s="116" t="s">
        <v>3019</v>
      </c>
      <c r="E897" s="116" t="s">
        <v>45</v>
      </c>
      <c r="F897" s="117" t="s">
        <v>1548</v>
      </c>
      <c r="G897" s="116">
        <v>1</v>
      </c>
      <c r="H897" s="116">
        <v>42.91</v>
      </c>
      <c r="I897" s="123">
        <v>42.91</v>
      </c>
      <c r="J897" s="116">
        <v>50</v>
      </c>
      <c r="K897" s="116">
        <v>16.52</v>
      </c>
      <c r="L897" s="116">
        <v>42.91</v>
      </c>
      <c r="M897" s="116">
        <v>50</v>
      </c>
    </row>
    <row r="898" spans="1:13" ht="16.5" hidden="1" customHeight="1">
      <c r="A898" s="111" t="s">
        <v>3020</v>
      </c>
      <c r="B898" s="140" t="s">
        <v>1605</v>
      </c>
      <c r="C898" s="141" t="s">
        <v>355</v>
      </c>
      <c r="D898" s="140" t="s">
        <v>3021</v>
      </c>
      <c r="E898" s="140" t="s">
        <v>1607</v>
      </c>
      <c r="F898" s="141" t="s">
        <v>1548</v>
      </c>
      <c r="G898" s="140">
        <v>1</v>
      </c>
      <c r="H898" s="140">
        <v>3200</v>
      </c>
      <c r="I898" s="144">
        <v>3200</v>
      </c>
      <c r="J898" s="140">
        <v>3616</v>
      </c>
      <c r="K898" s="140">
        <v>13</v>
      </c>
      <c r="L898" s="140">
        <v>3200</v>
      </c>
      <c r="M898" s="140">
        <v>3616</v>
      </c>
    </row>
    <row r="899" spans="1:13" ht="16.5" hidden="1" customHeight="1">
      <c r="A899" s="111" t="s">
        <v>3022</v>
      </c>
      <c r="B899" s="140" t="s">
        <v>1605</v>
      </c>
      <c r="C899" s="141" t="s">
        <v>355</v>
      </c>
      <c r="D899" s="140" t="s">
        <v>3021</v>
      </c>
      <c r="E899" s="140" t="s">
        <v>1607</v>
      </c>
      <c r="F899" s="141" t="s">
        <v>1548</v>
      </c>
      <c r="G899" s="140">
        <v>1</v>
      </c>
      <c r="H899" s="140">
        <v>4500</v>
      </c>
      <c r="I899" s="144">
        <v>4500</v>
      </c>
      <c r="J899" s="140">
        <v>5085</v>
      </c>
      <c r="K899" s="140">
        <v>13</v>
      </c>
      <c r="L899" s="140">
        <v>4500</v>
      </c>
      <c r="M899" s="140">
        <v>5085</v>
      </c>
    </row>
    <row r="900" spans="1:13" ht="16.5" hidden="1" customHeight="1">
      <c r="A900" s="106" t="s">
        <v>3023</v>
      </c>
      <c r="B900" s="116" t="s">
        <v>1605</v>
      </c>
      <c r="C900" s="117" t="s">
        <v>355</v>
      </c>
      <c r="D900" s="116" t="s">
        <v>1625</v>
      </c>
      <c r="E900" s="116" t="s">
        <v>1607</v>
      </c>
      <c r="F900" s="117" t="s">
        <v>1548</v>
      </c>
      <c r="G900" s="116">
        <v>1</v>
      </c>
      <c r="H900" s="116">
        <v>5600</v>
      </c>
      <c r="I900" s="123">
        <v>5600</v>
      </c>
      <c r="J900" s="116">
        <v>6328</v>
      </c>
      <c r="K900" s="116">
        <v>13</v>
      </c>
      <c r="L900" s="116">
        <v>5600</v>
      </c>
      <c r="M900" s="116">
        <v>6328</v>
      </c>
    </row>
    <row r="901" spans="1:13" ht="16.5" hidden="1" customHeight="1">
      <c r="A901" s="106" t="s">
        <v>3024</v>
      </c>
      <c r="B901" s="116" t="s">
        <v>1605</v>
      </c>
      <c r="C901" s="117" t="s">
        <v>355</v>
      </c>
      <c r="D901" s="116" t="s">
        <v>1626</v>
      </c>
      <c r="E901" s="116" t="s">
        <v>1607</v>
      </c>
      <c r="F901" s="117" t="s">
        <v>1548</v>
      </c>
      <c r="G901" s="116">
        <v>1</v>
      </c>
      <c r="H901" s="116">
        <v>5600</v>
      </c>
      <c r="I901" s="123">
        <v>5600</v>
      </c>
      <c r="J901" s="116">
        <v>6328</v>
      </c>
      <c r="K901" s="116">
        <v>13</v>
      </c>
      <c r="L901" s="116">
        <v>5600</v>
      </c>
      <c r="M901" s="116">
        <v>6328</v>
      </c>
    </row>
    <row r="902" spans="1:13" ht="16.5" hidden="1" customHeight="1">
      <c r="A902" s="106" t="s">
        <v>3025</v>
      </c>
      <c r="B902" s="116" t="s">
        <v>1605</v>
      </c>
      <c r="C902" s="117" t="s">
        <v>355</v>
      </c>
      <c r="D902" s="116" t="s">
        <v>1627</v>
      </c>
      <c r="E902" s="116" t="s">
        <v>1607</v>
      </c>
      <c r="F902" s="117" t="s">
        <v>1548</v>
      </c>
      <c r="G902" s="116">
        <v>1</v>
      </c>
      <c r="H902" s="116">
        <v>5600</v>
      </c>
      <c r="I902" s="123">
        <v>5600</v>
      </c>
      <c r="J902" s="116">
        <v>6328</v>
      </c>
      <c r="K902" s="116">
        <v>13</v>
      </c>
      <c r="L902" s="116">
        <v>5600</v>
      </c>
      <c r="M902" s="116">
        <v>6328</v>
      </c>
    </row>
    <row r="903" spans="1:13" ht="16.5" hidden="1" customHeight="1">
      <c r="A903" s="106" t="s">
        <v>3026</v>
      </c>
      <c r="B903" s="116" t="s">
        <v>1605</v>
      </c>
      <c r="C903" s="117" t="s">
        <v>355</v>
      </c>
      <c r="D903" s="116" t="s">
        <v>1628</v>
      </c>
      <c r="E903" s="116" t="s">
        <v>1607</v>
      </c>
      <c r="F903" s="117" t="s">
        <v>1548</v>
      </c>
      <c r="G903" s="116">
        <v>1</v>
      </c>
      <c r="H903" s="116">
        <v>5600</v>
      </c>
      <c r="I903" s="123">
        <v>5600</v>
      </c>
      <c r="J903" s="116">
        <v>6328</v>
      </c>
      <c r="K903" s="116">
        <v>13</v>
      </c>
      <c r="L903" s="116">
        <v>5600</v>
      </c>
      <c r="M903" s="116">
        <v>6328</v>
      </c>
    </row>
    <row r="904" spans="1:13" ht="16.5" hidden="1" customHeight="1">
      <c r="A904" s="106" t="s">
        <v>3027</v>
      </c>
      <c r="B904" s="116" t="s">
        <v>1605</v>
      </c>
      <c r="C904" s="117" t="s">
        <v>355</v>
      </c>
      <c r="D904" s="116" t="s">
        <v>1629</v>
      </c>
      <c r="E904" s="116" t="s">
        <v>1607</v>
      </c>
      <c r="F904" s="117" t="s">
        <v>1548</v>
      </c>
      <c r="G904" s="116">
        <v>1</v>
      </c>
      <c r="H904" s="116">
        <v>5600</v>
      </c>
      <c r="I904" s="123">
        <v>5600</v>
      </c>
      <c r="J904" s="116">
        <v>6328</v>
      </c>
      <c r="K904" s="116">
        <v>13</v>
      </c>
      <c r="L904" s="116">
        <v>5600</v>
      </c>
      <c r="M904" s="116">
        <v>6328</v>
      </c>
    </row>
    <row r="905" spans="1:13" ht="16.5" hidden="1" customHeight="1">
      <c r="A905" s="106" t="s">
        <v>3028</v>
      </c>
      <c r="B905" s="116" t="s">
        <v>1605</v>
      </c>
      <c r="C905" s="117" t="s">
        <v>355</v>
      </c>
      <c r="D905" s="116" t="s">
        <v>1630</v>
      </c>
      <c r="E905" s="116" t="s">
        <v>1607</v>
      </c>
      <c r="F905" s="117" t="s">
        <v>1548</v>
      </c>
      <c r="G905" s="116">
        <v>1</v>
      </c>
      <c r="H905" s="116">
        <v>3500</v>
      </c>
      <c r="I905" s="123">
        <v>3500</v>
      </c>
      <c r="J905" s="116">
        <v>3955</v>
      </c>
      <c r="K905" s="116">
        <v>13</v>
      </c>
      <c r="L905" s="116">
        <v>3500</v>
      </c>
      <c r="M905" s="116">
        <v>3955</v>
      </c>
    </row>
    <row r="906" spans="1:13" ht="16.5" hidden="1" customHeight="1">
      <c r="A906" s="106" t="s">
        <v>3029</v>
      </c>
      <c r="B906" s="116" t="s">
        <v>1605</v>
      </c>
      <c r="C906" s="117" t="s">
        <v>355</v>
      </c>
      <c r="D906" s="116" t="s">
        <v>1631</v>
      </c>
      <c r="E906" s="116" t="s">
        <v>1607</v>
      </c>
      <c r="F906" s="117" t="s">
        <v>1548</v>
      </c>
      <c r="G906" s="116">
        <v>1</v>
      </c>
      <c r="H906" s="116">
        <v>2800</v>
      </c>
      <c r="I906" s="123">
        <v>2800</v>
      </c>
      <c r="J906" s="116">
        <v>3164</v>
      </c>
      <c r="K906" s="116">
        <v>13</v>
      </c>
      <c r="L906" s="116">
        <v>2800</v>
      </c>
      <c r="M906" s="116">
        <v>3164</v>
      </c>
    </row>
    <row r="907" spans="1:13" ht="16.5" hidden="1" customHeight="1">
      <c r="A907" s="106" t="s">
        <v>3030</v>
      </c>
      <c r="B907" s="116" t="s">
        <v>1605</v>
      </c>
      <c r="C907" s="117" t="s">
        <v>355</v>
      </c>
      <c r="D907" s="116" t="s">
        <v>1632</v>
      </c>
      <c r="E907" s="116" t="s">
        <v>1607</v>
      </c>
      <c r="F907" s="117" t="s">
        <v>1548</v>
      </c>
      <c r="G907" s="116">
        <v>1</v>
      </c>
      <c r="H907" s="116">
        <v>5600</v>
      </c>
      <c r="I907" s="123">
        <v>5600</v>
      </c>
      <c r="J907" s="116">
        <v>6328</v>
      </c>
      <c r="K907" s="116">
        <v>13</v>
      </c>
      <c r="L907" s="116">
        <v>5600</v>
      </c>
      <c r="M907" s="116">
        <v>6328</v>
      </c>
    </row>
    <row r="908" spans="1:13" ht="16.5" hidden="1" customHeight="1">
      <c r="A908" s="106" t="s">
        <v>3031</v>
      </c>
      <c r="B908" s="116" t="s">
        <v>3032</v>
      </c>
      <c r="C908" s="117" t="s">
        <v>355</v>
      </c>
      <c r="D908" s="116" t="s">
        <v>3033</v>
      </c>
      <c r="E908" s="116" t="s">
        <v>45</v>
      </c>
      <c r="F908" s="117" t="s">
        <v>1548</v>
      </c>
      <c r="G908" s="116">
        <v>1</v>
      </c>
      <c r="H908" s="116">
        <v>106932</v>
      </c>
      <c r="I908" s="123">
        <v>106932</v>
      </c>
      <c r="J908" s="116">
        <v>124597.166</v>
      </c>
      <c r="K908" s="116">
        <v>16.52</v>
      </c>
      <c r="L908" s="116">
        <v>106932</v>
      </c>
      <c r="M908" s="116">
        <v>124597.17</v>
      </c>
    </row>
    <row r="909" spans="1:13" ht="16.5" hidden="1" customHeight="1">
      <c r="A909" s="106" t="s">
        <v>3034</v>
      </c>
      <c r="B909" s="116" t="s">
        <v>3035</v>
      </c>
      <c r="C909" s="117" t="s">
        <v>355</v>
      </c>
      <c r="D909" s="116" t="s">
        <v>3036</v>
      </c>
      <c r="E909" s="116" t="s">
        <v>45</v>
      </c>
      <c r="F909" s="117" t="s">
        <v>1548</v>
      </c>
      <c r="G909" s="116">
        <v>1</v>
      </c>
      <c r="H909" s="116">
        <v>303000</v>
      </c>
      <c r="I909" s="123">
        <v>303000</v>
      </c>
      <c r="J909" s="116">
        <v>353055.6</v>
      </c>
      <c r="K909" s="116">
        <v>16.52</v>
      </c>
      <c r="L909" s="116">
        <v>303000</v>
      </c>
      <c r="M909" s="116">
        <v>353055.6</v>
      </c>
    </row>
    <row r="910" spans="1:13" ht="16.5" hidden="1" customHeight="1">
      <c r="A910" s="106" t="s">
        <v>3037</v>
      </c>
      <c r="B910" s="116" t="s">
        <v>3038</v>
      </c>
      <c r="C910" s="117" t="s">
        <v>355</v>
      </c>
      <c r="D910" s="116" t="s">
        <v>3039</v>
      </c>
      <c r="E910" s="116" t="s">
        <v>45</v>
      </c>
      <c r="F910" s="117" t="s">
        <v>1548</v>
      </c>
      <c r="G910" s="116">
        <v>52</v>
      </c>
      <c r="H910" s="116">
        <v>176.99</v>
      </c>
      <c r="I910" s="123">
        <v>176.99</v>
      </c>
      <c r="J910" s="116">
        <v>199.999</v>
      </c>
      <c r="K910" s="116">
        <v>13</v>
      </c>
      <c r="L910" s="116">
        <v>9203.48</v>
      </c>
      <c r="M910" s="116">
        <v>10399.950000000001</v>
      </c>
    </row>
    <row r="911" spans="1:13" ht="16.5" hidden="1" customHeight="1">
      <c r="A911" s="106" t="s">
        <v>3040</v>
      </c>
      <c r="B911" s="107" t="s">
        <v>3041</v>
      </c>
      <c r="C911" s="108" t="s">
        <v>86</v>
      </c>
      <c r="D911" s="107" t="s">
        <v>3042</v>
      </c>
      <c r="E911" s="107" t="s">
        <v>45</v>
      </c>
      <c r="F911" s="108" t="s">
        <v>138</v>
      </c>
      <c r="G911" s="107">
        <v>3.673</v>
      </c>
      <c r="H911" s="107">
        <v>11.85</v>
      </c>
      <c r="I911" s="120">
        <v>11.85</v>
      </c>
      <c r="J911" s="107">
        <v>13.81</v>
      </c>
      <c r="K911" s="107">
        <v>16.52</v>
      </c>
      <c r="L911" s="107">
        <v>43.53</v>
      </c>
      <c r="M911" s="107">
        <v>50.72</v>
      </c>
    </row>
    <row r="912" spans="1:13" ht="16.5" hidden="1" customHeight="1">
      <c r="A912" s="106" t="s">
        <v>3043</v>
      </c>
      <c r="B912" s="116" t="s">
        <v>3044</v>
      </c>
      <c r="C912" s="117" t="s">
        <v>355</v>
      </c>
      <c r="D912" s="116" t="s">
        <v>3045</v>
      </c>
      <c r="E912" s="116" t="s">
        <v>45</v>
      </c>
      <c r="F912" s="117" t="s">
        <v>138</v>
      </c>
      <c r="G912" s="116">
        <v>2</v>
      </c>
      <c r="H912" s="116">
        <v>1245.8</v>
      </c>
      <c r="I912" s="123">
        <v>1245.8</v>
      </c>
      <c r="J912" s="116">
        <v>1451.606</v>
      </c>
      <c r="K912" s="116">
        <v>16.52</v>
      </c>
      <c r="L912" s="116">
        <v>2491.6</v>
      </c>
      <c r="M912" s="116">
        <v>2903.21</v>
      </c>
    </row>
    <row r="913" spans="1:13" ht="16.5" hidden="1" customHeight="1">
      <c r="A913" s="106" t="s">
        <v>3046</v>
      </c>
      <c r="B913" s="116" t="s">
        <v>3047</v>
      </c>
      <c r="C913" s="117" t="s">
        <v>355</v>
      </c>
      <c r="D913" s="116" t="s">
        <v>3048</v>
      </c>
      <c r="E913" s="116" t="s">
        <v>45</v>
      </c>
      <c r="F913" s="117" t="s">
        <v>142</v>
      </c>
      <c r="G913" s="116">
        <v>8</v>
      </c>
      <c r="H913" s="116">
        <v>600.76</v>
      </c>
      <c r="I913" s="123">
        <v>600.76</v>
      </c>
      <c r="J913" s="116">
        <v>700</v>
      </c>
      <c r="K913" s="116">
        <v>16.52</v>
      </c>
      <c r="L913" s="116">
        <v>4806.08</v>
      </c>
      <c r="M913" s="116">
        <v>5600</v>
      </c>
    </row>
    <row r="914" spans="1:13" ht="16.5" hidden="1" customHeight="1">
      <c r="A914" s="106" t="s">
        <v>3049</v>
      </c>
      <c r="B914" s="116" t="s">
        <v>3047</v>
      </c>
      <c r="C914" s="117" t="s">
        <v>355</v>
      </c>
      <c r="D914" s="116" t="s">
        <v>3050</v>
      </c>
      <c r="E914" s="116" t="s">
        <v>45</v>
      </c>
      <c r="F914" s="117" t="s">
        <v>142</v>
      </c>
      <c r="G914" s="116">
        <v>1</v>
      </c>
      <c r="H914" s="116">
        <v>815.31</v>
      </c>
      <c r="I914" s="123">
        <v>815.31</v>
      </c>
      <c r="J914" s="116">
        <v>950</v>
      </c>
      <c r="K914" s="116">
        <v>16.52</v>
      </c>
      <c r="L914" s="116">
        <v>815.31</v>
      </c>
      <c r="M914" s="116">
        <v>950</v>
      </c>
    </row>
    <row r="915" spans="1:13" ht="16.5" hidden="1" customHeight="1">
      <c r="A915" s="106" t="s">
        <v>3051</v>
      </c>
      <c r="B915" s="116" t="s">
        <v>3047</v>
      </c>
      <c r="C915" s="117" t="s">
        <v>355</v>
      </c>
      <c r="D915" s="116" t="s">
        <v>3052</v>
      </c>
      <c r="E915" s="116" t="s">
        <v>45</v>
      </c>
      <c r="F915" s="117" t="s">
        <v>142</v>
      </c>
      <c r="G915" s="116">
        <v>9</v>
      </c>
      <c r="H915" s="116">
        <v>600.76</v>
      </c>
      <c r="I915" s="123">
        <v>600.76</v>
      </c>
      <c r="J915" s="116">
        <v>700</v>
      </c>
      <c r="K915" s="116">
        <v>16.52</v>
      </c>
      <c r="L915" s="116">
        <v>5406.84</v>
      </c>
      <c r="M915" s="116">
        <v>6300</v>
      </c>
    </row>
    <row r="916" spans="1:13" ht="16.5" hidden="1" customHeight="1">
      <c r="A916" s="106" t="s">
        <v>3053</v>
      </c>
      <c r="B916" s="116" t="s">
        <v>3047</v>
      </c>
      <c r="C916" s="117" t="s">
        <v>355</v>
      </c>
      <c r="D916" s="116" t="s">
        <v>2868</v>
      </c>
      <c r="E916" s="116" t="s">
        <v>45</v>
      </c>
      <c r="F916" s="117" t="s">
        <v>142</v>
      </c>
      <c r="G916" s="116">
        <v>9</v>
      </c>
      <c r="H916" s="116">
        <v>1873.5</v>
      </c>
      <c r="I916" s="123">
        <v>1873.5</v>
      </c>
      <c r="J916" s="116">
        <v>2183</v>
      </c>
      <c r="K916" s="116">
        <v>16.52</v>
      </c>
      <c r="L916" s="116">
        <v>16861.5</v>
      </c>
      <c r="M916" s="116">
        <v>19647</v>
      </c>
    </row>
    <row r="917" spans="1:13" ht="16.5" hidden="1" customHeight="1">
      <c r="A917" s="106" t="s">
        <v>3054</v>
      </c>
      <c r="B917" s="116" t="s">
        <v>3047</v>
      </c>
      <c r="C917" s="117" t="s">
        <v>355</v>
      </c>
      <c r="D917" s="116" t="s">
        <v>3055</v>
      </c>
      <c r="E917" s="116" t="s">
        <v>45</v>
      </c>
      <c r="F917" s="117" t="s">
        <v>142</v>
      </c>
      <c r="G917" s="116">
        <v>9</v>
      </c>
      <c r="H917" s="116">
        <v>231.72</v>
      </c>
      <c r="I917" s="123">
        <v>231.72</v>
      </c>
      <c r="J917" s="116">
        <v>270</v>
      </c>
      <c r="K917" s="116">
        <v>16.52</v>
      </c>
      <c r="L917" s="116">
        <v>2085.48</v>
      </c>
      <c r="M917" s="116">
        <v>2430</v>
      </c>
    </row>
    <row r="918" spans="1:13" ht="16.5" hidden="1" customHeight="1">
      <c r="A918" s="106" t="s">
        <v>3056</v>
      </c>
      <c r="B918" s="116" t="s">
        <v>3047</v>
      </c>
      <c r="C918" s="117" t="s">
        <v>355</v>
      </c>
      <c r="D918" s="116" t="s">
        <v>3057</v>
      </c>
      <c r="E918" s="116" t="s">
        <v>45</v>
      </c>
      <c r="F918" s="117" t="s">
        <v>142</v>
      </c>
      <c r="G918" s="116">
        <v>9</v>
      </c>
      <c r="H918" s="116">
        <v>50</v>
      </c>
      <c r="I918" s="123">
        <v>50</v>
      </c>
      <c r="J918" s="116">
        <v>58.26</v>
      </c>
      <c r="K918" s="116">
        <v>16.52</v>
      </c>
      <c r="L918" s="116">
        <v>450</v>
      </c>
      <c r="M918" s="116">
        <v>524.34</v>
      </c>
    </row>
    <row r="919" spans="1:13" ht="16.5" hidden="1" customHeight="1">
      <c r="A919" s="111" t="s">
        <v>3058</v>
      </c>
      <c r="B919" s="140" t="s">
        <v>3059</v>
      </c>
      <c r="C919" s="141" t="s">
        <v>355</v>
      </c>
      <c r="D919" s="140" t="s">
        <v>3060</v>
      </c>
      <c r="E919" s="140" t="s">
        <v>45</v>
      </c>
      <c r="F919" s="141" t="s">
        <v>1548</v>
      </c>
      <c r="G919" s="140">
        <v>1</v>
      </c>
      <c r="H919" s="140">
        <v>4326.3999999999996</v>
      </c>
      <c r="I919" s="144">
        <v>4326.3999999999996</v>
      </c>
      <c r="J919" s="140">
        <v>5041.1210000000001</v>
      </c>
      <c r="K919" s="140">
        <v>16.52</v>
      </c>
      <c r="L919" s="140">
        <v>4326.3999999999996</v>
      </c>
      <c r="M919" s="140">
        <v>5041.12</v>
      </c>
    </row>
    <row r="920" spans="1:13" ht="16.5" hidden="1" customHeight="1">
      <c r="A920" s="111" t="s">
        <v>3061</v>
      </c>
      <c r="B920" s="140" t="s">
        <v>3059</v>
      </c>
      <c r="C920" s="141" t="s">
        <v>355</v>
      </c>
      <c r="D920" s="140" t="s">
        <v>3060</v>
      </c>
      <c r="E920" s="140" t="s">
        <v>45</v>
      </c>
      <c r="F920" s="141" t="s">
        <v>1548</v>
      </c>
      <c r="G920" s="140">
        <v>1</v>
      </c>
      <c r="H920" s="140">
        <v>3500</v>
      </c>
      <c r="I920" s="144">
        <v>3500</v>
      </c>
      <c r="J920" s="140">
        <v>4078.2</v>
      </c>
      <c r="K920" s="140">
        <v>16.52</v>
      </c>
      <c r="L920" s="140">
        <v>3500</v>
      </c>
      <c r="M920" s="140">
        <v>4078.2</v>
      </c>
    </row>
    <row r="921" spans="1:13" ht="16.5" hidden="1" customHeight="1">
      <c r="A921" s="106" t="s">
        <v>3062</v>
      </c>
      <c r="B921" s="116" t="s">
        <v>395</v>
      </c>
      <c r="C921" s="117" t="s">
        <v>355</v>
      </c>
      <c r="D921" s="116" t="s">
        <v>386</v>
      </c>
      <c r="E921" s="116" t="s">
        <v>396</v>
      </c>
      <c r="F921" s="117" t="s">
        <v>43</v>
      </c>
      <c r="G921" s="116">
        <v>1.0194000000000001</v>
      </c>
      <c r="H921" s="116">
        <v>665.11</v>
      </c>
      <c r="I921" s="123">
        <v>665.11</v>
      </c>
      <c r="J921" s="116">
        <v>774.98599999999999</v>
      </c>
      <c r="K921" s="116">
        <v>16.52</v>
      </c>
      <c r="L921" s="116">
        <v>678.01</v>
      </c>
      <c r="M921" s="116">
        <v>790.02</v>
      </c>
    </row>
    <row r="922" spans="1:13" ht="16.5" hidden="1" customHeight="1">
      <c r="A922" s="106" t="s">
        <v>3063</v>
      </c>
      <c r="B922" s="116" t="s">
        <v>395</v>
      </c>
      <c r="C922" s="117" t="s">
        <v>355</v>
      </c>
      <c r="D922" s="116" t="s">
        <v>386</v>
      </c>
      <c r="E922" s="116" t="s">
        <v>396</v>
      </c>
      <c r="F922" s="117" t="s">
        <v>43</v>
      </c>
      <c r="G922" s="116">
        <v>0.30570000000000003</v>
      </c>
      <c r="H922" s="116">
        <v>665.11</v>
      </c>
      <c r="I922" s="123">
        <v>665.11</v>
      </c>
      <c r="J922" s="116">
        <v>774.98599999999999</v>
      </c>
      <c r="K922" s="116">
        <v>16.52</v>
      </c>
      <c r="L922" s="116">
        <v>203.32</v>
      </c>
      <c r="M922" s="116">
        <v>236.91</v>
      </c>
    </row>
    <row r="923" spans="1:13" ht="16.5" hidden="1" customHeight="1">
      <c r="A923" s="106" t="s">
        <v>3064</v>
      </c>
      <c r="B923" s="109" t="s">
        <v>3065</v>
      </c>
      <c r="C923" s="110" t="s">
        <v>3066</v>
      </c>
      <c r="D923" s="109" t="s">
        <v>3067</v>
      </c>
      <c r="E923" s="109" t="s">
        <v>56</v>
      </c>
      <c r="F923" s="110" t="s">
        <v>43</v>
      </c>
      <c r="G923" s="109">
        <v>0.03</v>
      </c>
      <c r="H923" s="109">
        <v>246.48</v>
      </c>
      <c r="I923" s="121">
        <v>565.39</v>
      </c>
      <c r="J923" s="109">
        <v>581.899</v>
      </c>
      <c r="K923" s="109">
        <v>2.92</v>
      </c>
      <c r="L923" s="109">
        <v>16.96</v>
      </c>
      <c r="M923" s="109">
        <v>17.46</v>
      </c>
    </row>
    <row r="924" spans="1:13" ht="16.5" hidden="1" customHeight="1">
      <c r="A924" s="106" t="s">
        <v>3068</v>
      </c>
      <c r="B924" s="202" t="s">
        <v>3069</v>
      </c>
      <c r="C924" s="203" t="s">
        <v>73</v>
      </c>
      <c r="D924" s="202" t="s">
        <v>3070</v>
      </c>
      <c r="E924" s="202" t="s">
        <v>45</v>
      </c>
      <c r="F924" s="203" t="s">
        <v>516</v>
      </c>
      <c r="G924" s="202">
        <v>4</v>
      </c>
      <c r="H924" s="202">
        <v>9.16</v>
      </c>
      <c r="I924" s="180">
        <v>9.1300000000000008</v>
      </c>
      <c r="J924" s="202">
        <v>9.15</v>
      </c>
      <c r="K924" s="202" t="s">
        <v>45</v>
      </c>
      <c r="L924" s="202">
        <v>36.520000000000003</v>
      </c>
      <c r="M924" s="202">
        <v>36.6</v>
      </c>
    </row>
    <row r="925" spans="1:13" ht="16.5" hidden="1" customHeight="1">
      <c r="A925" s="106" t="s">
        <v>3071</v>
      </c>
      <c r="B925" s="202" t="s">
        <v>3072</v>
      </c>
      <c r="C925" s="203" t="s">
        <v>73</v>
      </c>
      <c r="D925" s="202" t="s">
        <v>3073</v>
      </c>
      <c r="E925" s="202" t="s">
        <v>45</v>
      </c>
      <c r="F925" s="203" t="s">
        <v>516</v>
      </c>
      <c r="G925" s="202">
        <v>2.14</v>
      </c>
      <c r="H925" s="202">
        <v>50.88</v>
      </c>
      <c r="I925" s="180">
        <v>50.85</v>
      </c>
      <c r="J925" s="202">
        <v>50.87</v>
      </c>
      <c r="K925" s="202" t="s">
        <v>45</v>
      </c>
      <c r="L925" s="202">
        <v>108.82</v>
      </c>
      <c r="M925" s="202">
        <v>108.86</v>
      </c>
    </row>
    <row r="926" spans="1:13" ht="16.5" hidden="1" customHeight="1">
      <c r="A926" s="106" t="s">
        <v>3074</v>
      </c>
      <c r="B926" s="202" t="s">
        <v>3075</v>
      </c>
      <c r="C926" s="203" t="s">
        <v>73</v>
      </c>
      <c r="D926" s="202" t="s">
        <v>3076</v>
      </c>
      <c r="E926" s="202" t="s">
        <v>45</v>
      </c>
      <c r="F926" s="203" t="s">
        <v>516</v>
      </c>
      <c r="G926" s="202">
        <v>0.22</v>
      </c>
      <c r="H926" s="202">
        <v>92.95</v>
      </c>
      <c r="I926" s="180">
        <v>92.92</v>
      </c>
      <c r="J926" s="202">
        <v>92.94</v>
      </c>
      <c r="K926" s="202" t="s">
        <v>45</v>
      </c>
      <c r="L926" s="202">
        <v>20.440000000000001</v>
      </c>
      <c r="M926" s="202">
        <v>20.45</v>
      </c>
    </row>
    <row r="927" spans="1:13" ht="16.5" hidden="1" customHeight="1">
      <c r="A927" s="106" t="s">
        <v>3077</v>
      </c>
      <c r="B927" s="202" t="s">
        <v>3078</v>
      </c>
      <c r="C927" s="203" t="s">
        <v>73</v>
      </c>
      <c r="D927" s="202" t="s">
        <v>3079</v>
      </c>
      <c r="E927" s="202" t="s">
        <v>45</v>
      </c>
      <c r="F927" s="203" t="s">
        <v>516</v>
      </c>
      <c r="G927" s="202">
        <v>0.04</v>
      </c>
      <c r="H927" s="202">
        <v>34.31</v>
      </c>
      <c r="I927" s="180">
        <v>34.28</v>
      </c>
      <c r="J927" s="202">
        <v>34.299999999999997</v>
      </c>
      <c r="K927" s="202" t="s">
        <v>45</v>
      </c>
      <c r="L927" s="202">
        <v>1.37</v>
      </c>
      <c r="M927" s="202">
        <v>1.37</v>
      </c>
    </row>
    <row r="928" spans="1:13" ht="16.5" hidden="1" customHeight="1">
      <c r="A928" s="106" t="s">
        <v>3080</v>
      </c>
      <c r="B928" s="202" t="s">
        <v>3081</v>
      </c>
      <c r="C928" s="203" t="s">
        <v>73</v>
      </c>
      <c r="D928" s="202" t="s">
        <v>3082</v>
      </c>
      <c r="E928" s="202" t="s">
        <v>45</v>
      </c>
      <c r="F928" s="203" t="s">
        <v>516</v>
      </c>
      <c r="G928" s="202">
        <v>15.8</v>
      </c>
      <c r="H928" s="202">
        <v>5.43</v>
      </c>
      <c r="I928" s="180">
        <v>5.28</v>
      </c>
      <c r="J928" s="202">
        <v>5.39</v>
      </c>
      <c r="K928" s="202" t="s">
        <v>45</v>
      </c>
      <c r="L928" s="202">
        <v>83.42</v>
      </c>
      <c r="M928" s="202">
        <v>85.16</v>
      </c>
    </row>
    <row r="929" spans="1:13" ht="16.5" hidden="1" customHeight="1">
      <c r="A929" s="106" t="s">
        <v>3083</v>
      </c>
      <c r="B929" s="202" t="s">
        <v>3084</v>
      </c>
      <c r="C929" s="203" t="s">
        <v>73</v>
      </c>
      <c r="D929" s="202" t="s">
        <v>3085</v>
      </c>
      <c r="E929" s="202" t="s">
        <v>45</v>
      </c>
      <c r="F929" s="203" t="s">
        <v>516</v>
      </c>
      <c r="G929" s="202">
        <v>0.185</v>
      </c>
      <c r="H929" s="202">
        <v>20.52</v>
      </c>
      <c r="I929" s="180">
        <v>20.34</v>
      </c>
      <c r="J929" s="202">
        <v>20.47</v>
      </c>
      <c r="K929" s="202" t="s">
        <v>45</v>
      </c>
      <c r="L929" s="202">
        <v>3.76</v>
      </c>
      <c r="M929" s="202">
        <v>3.79</v>
      </c>
    </row>
    <row r="930" spans="1:13" ht="16.5" hidden="1" customHeight="1">
      <c r="A930" s="106" t="s">
        <v>3086</v>
      </c>
      <c r="B930" s="202" t="s">
        <v>3087</v>
      </c>
      <c r="C930" s="203" t="s">
        <v>73</v>
      </c>
      <c r="D930" s="202" t="s">
        <v>3088</v>
      </c>
      <c r="E930" s="202" t="s">
        <v>45</v>
      </c>
      <c r="F930" s="203" t="s">
        <v>516</v>
      </c>
      <c r="G930" s="202">
        <v>1.6</v>
      </c>
      <c r="H930" s="202">
        <v>11.3</v>
      </c>
      <c r="I930" s="180">
        <v>11.2</v>
      </c>
      <c r="J930" s="202">
        <v>11.27</v>
      </c>
      <c r="K930" s="202" t="s">
        <v>45</v>
      </c>
      <c r="L930" s="202">
        <v>17.920000000000002</v>
      </c>
      <c r="M930" s="202">
        <v>18.03</v>
      </c>
    </row>
    <row r="931" spans="1:13" ht="16.5" hidden="1" customHeight="1">
      <c r="A931" s="106" t="s">
        <v>3089</v>
      </c>
      <c r="B931" s="202" t="s">
        <v>3090</v>
      </c>
      <c r="C931" s="203" t="s">
        <v>73</v>
      </c>
      <c r="D931" s="202" t="s">
        <v>3091</v>
      </c>
      <c r="E931" s="202" t="s">
        <v>45</v>
      </c>
      <c r="F931" s="203" t="s">
        <v>516</v>
      </c>
      <c r="G931" s="202">
        <v>207.4855</v>
      </c>
      <c r="H931" s="202">
        <v>5.12</v>
      </c>
      <c r="I931" s="180">
        <v>5.0999999999999996</v>
      </c>
      <c r="J931" s="202">
        <v>5.12</v>
      </c>
      <c r="K931" s="202" t="s">
        <v>45</v>
      </c>
      <c r="L931" s="202">
        <v>1058.18</v>
      </c>
      <c r="M931" s="202">
        <v>1062.33</v>
      </c>
    </row>
    <row r="932" spans="1:13" ht="16.5" hidden="1" customHeight="1">
      <c r="A932" s="106" t="s">
        <v>3092</v>
      </c>
      <c r="B932" s="202" t="s">
        <v>3093</v>
      </c>
      <c r="C932" s="203" t="s">
        <v>73</v>
      </c>
      <c r="D932" s="202" t="s">
        <v>3094</v>
      </c>
      <c r="E932" s="202" t="s">
        <v>3095</v>
      </c>
      <c r="F932" s="203" t="s">
        <v>516</v>
      </c>
      <c r="G932" s="202">
        <v>21.824000000000002</v>
      </c>
      <c r="H932" s="202">
        <v>10.130000000000001</v>
      </c>
      <c r="I932" s="180">
        <v>10.11</v>
      </c>
      <c r="J932" s="202">
        <v>10.130000000000001</v>
      </c>
      <c r="K932" s="202" t="s">
        <v>45</v>
      </c>
      <c r="L932" s="202">
        <v>220.64</v>
      </c>
      <c r="M932" s="202">
        <v>221.08</v>
      </c>
    </row>
    <row r="933" spans="1:13" ht="16.5" hidden="1" customHeight="1">
      <c r="A933" s="106" t="s">
        <v>3096</v>
      </c>
      <c r="B933" s="202" t="s">
        <v>3097</v>
      </c>
      <c r="C933" s="203" t="s">
        <v>73</v>
      </c>
      <c r="D933" s="202" t="s">
        <v>3098</v>
      </c>
      <c r="E933" s="202" t="s">
        <v>45</v>
      </c>
      <c r="F933" s="203" t="s">
        <v>516</v>
      </c>
      <c r="G933" s="202">
        <v>0.18</v>
      </c>
      <c r="H933" s="202">
        <v>15.26</v>
      </c>
      <c r="I933" s="180">
        <v>15.24</v>
      </c>
      <c r="J933" s="202">
        <v>15.26</v>
      </c>
      <c r="K933" s="202" t="s">
        <v>45</v>
      </c>
      <c r="L933" s="202">
        <v>2.74</v>
      </c>
      <c r="M933" s="202">
        <v>2.75</v>
      </c>
    </row>
    <row r="934" spans="1:13" ht="16.5" hidden="1" customHeight="1">
      <c r="A934" s="106" t="s">
        <v>3099</v>
      </c>
      <c r="B934" s="202" t="s">
        <v>3100</v>
      </c>
      <c r="C934" s="203" t="s">
        <v>73</v>
      </c>
      <c r="D934" s="202" t="s">
        <v>3101</v>
      </c>
      <c r="E934" s="202" t="s">
        <v>45</v>
      </c>
      <c r="F934" s="203" t="s">
        <v>516</v>
      </c>
      <c r="G934" s="202">
        <v>16.824000000000002</v>
      </c>
      <c r="H934" s="202">
        <v>69.55</v>
      </c>
      <c r="I934" s="180">
        <v>69.53</v>
      </c>
      <c r="J934" s="202">
        <v>69.55</v>
      </c>
      <c r="K934" s="202" t="s">
        <v>45</v>
      </c>
      <c r="L934" s="202">
        <v>1169.77</v>
      </c>
      <c r="M934" s="202">
        <v>1170.1099999999999</v>
      </c>
    </row>
    <row r="935" spans="1:13" ht="16.5" hidden="1" customHeight="1">
      <c r="A935" s="106" t="s">
        <v>3102</v>
      </c>
      <c r="B935" s="202" t="s">
        <v>3103</v>
      </c>
      <c r="C935" s="203" t="s">
        <v>73</v>
      </c>
      <c r="D935" s="202" t="s">
        <v>3104</v>
      </c>
      <c r="E935" s="202" t="s">
        <v>45</v>
      </c>
      <c r="F935" s="203" t="s">
        <v>516</v>
      </c>
      <c r="G935" s="202">
        <v>0.5</v>
      </c>
      <c r="H935" s="202">
        <v>16.78</v>
      </c>
      <c r="I935" s="180">
        <v>16.760000000000002</v>
      </c>
      <c r="J935" s="202">
        <v>16.78</v>
      </c>
      <c r="K935" s="202" t="s">
        <v>45</v>
      </c>
      <c r="L935" s="202">
        <v>8.3800000000000008</v>
      </c>
      <c r="M935" s="202">
        <v>8.39</v>
      </c>
    </row>
    <row r="936" spans="1:13" ht="16.5" hidden="1" customHeight="1">
      <c r="A936" s="106" t="s">
        <v>3105</v>
      </c>
      <c r="B936" s="202" t="s">
        <v>3106</v>
      </c>
      <c r="C936" s="203" t="s">
        <v>73</v>
      </c>
      <c r="D936" s="202" t="s">
        <v>3107</v>
      </c>
      <c r="E936" s="202" t="s">
        <v>45</v>
      </c>
      <c r="F936" s="203" t="s">
        <v>516</v>
      </c>
      <c r="G936" s="202">
        <v>24.640999999999998</v>
      </c>
      <c r="H936" s="202">
        <v>47.87</v>
      </c>
      <c r="I936" s="180">
        <v>47.85</v>
      </c>
      <c r="J936" s="202">
        <v>47.87</v>
      </c>
      <c r="K936" s="202" t="s">
        <v>45</v>
      </c>
      <c r="L936" s="202">
        <v>1179.07</v>
      </c>
      <c r="M936" s="202">
        <v>1179.56</v>
      </c>
    </row>
    <row r="937" spans="1:13" ht="16.5" hidden="1" customHeight="1">
      <c r="A937" s="106" t="s">
        <v>3108</v>
      </c>
      <c r="B937" s="202" t="s">
        <v>3109</v>
      </c>
      <c r="C937" s="203" t="s">
        <v>73</v>
      </c>
      <c r="D937" s="202" t="s">
        <v>3110</v>
      </c>
      <c r="E937" s="202" t="s">
        <v>45</v>
      </c>
      <c r="F937" s="203" t="s">
        <v>516</v>
      </c>
      <c r="G937" s="202">
        <v>2.85</v>
      </c>
      <c r="H937" s="202">
        <v>9.73</v>
      </c>
      <c r="I937" s="180">
        <v>9.7100000000000009</v>
      </c>
      <c r="J937" s="202">
        <v>9.73</v>
      </c>
      <c r="K937" s="202" t="s">
        <v>45</v>
      </c>
      <c r="L937" s="202">
        <v>27.67</v>
      </c>
      <c r="M937" s="202">
        <v>27.73</v>
      </c>
    </row>
    <row r="938" spans="1:13" ht="16.5" hidden="1" customHeight="1">
      <c r="A938" s="106" t="s">
        <v>3111</v>
      </c>
      <c r="B938" s="202" t="s">
        <v>3112</v>
      </c>
      <c r="C938" s="203" t="s">
        <v>73</v>
      </c>
      <c r="D938" s="202" t="s">
        <v>3113</v>
      </c>
      <c r="E938" s="202" t="s">
        <v>45</v>
      </c>
      <c r="F938" s="203" t="s">
        <v>516</v>
      </c>
      <c r="G938" s="202">
        <v>13.456</v>
      </c>
      <c r="H938" s="202">
        <v>6.4</v>
      </c>
      <c r="I938" s="180">
        <v>6.31</v>
      </c>
      <c r="J938" s="202">
        <v>6.37</v>
      </c>
      <c r="K938" s="202" t="s">
        <v>45</v>
      </c>
      <c r="L938" s="202">
        <v>84.91</v>
      </c>
      <c r="M938" s="202">
        <v>85.71</v>
      </c>
    </row>
    <row r="939" spans="1:13" ht="16.5" hidden="1" customHeight="1">
      <c r="A939" s="106" t="s">
        <v>3114</v>
      </c>
      <c r="B939" s="202" t="s">
        <v>3115</v>
      </c>
      <c r="C939" s="203" t="s">
        <v>73</v>
      </c>
      <c r="D939" s="202" t="s">
        <v>3116</v>
      </c>
      <c r="E939" s="202" t="s">
        <v>45</v>
      </c>
      <c r="F939" s="203" t="s">
        <v>516</v>
      </c>
      <c r="G939" s="202">
        <v>10.096</v>
      </c>
      <c r="H939" s="202">
        <v>7.19</v>
      </c>
      <c r="I939" s="180">
        <v>7.1</v>
      </c>
      <c r="J939" s="202">
        <v>7.16</v>
      </c>
      <c r="K939" s="202" t="s">
        <v>45</v>
      </c>
      <c r="L939" s="202">
        <v>71.680000000000007</v>
      </c>
      <c r="M939" s="202">
        <v>72.290000000000006</v>
      </c>
    </row>
    <row r="940" spans="1:13" ht="16.5" hidden="1" customHeight="1">
      <c r="A940" s="106" t="s">
        <v>3117</v>
      </c>
      <c r="B940" s="202" t="s">
        <v>3118</v>
      </c>
      <c r="C940" s="203" t="s">
        <v>73</v>
      </c>
      <c r="D940" s="202" t="s">
        <v>3119</v>
      </c>
      <c r="E940" s="202" t="s">
        <v>3120</v>
      </c>
      <c r="F940" s="203" t="s">
        <v>516</v>
      </c>
      <c r="G940" s="202">
        <v>1.64</v>
      </c>
      <c r="H940" s="202">
        <v>18.84</v>
      </c>
      <c r="I940" s="180">
        <v>18.75</v>
      </c>
      <c r="J940" s="202">
        <v>18.809999999999999</v>
      </c>
      <c r="K940" s="202" t="s">
        <v>45</v>
      </c>
      <c r="L940" s="202">
        <v>30.75</v>
      </c>
      <c r="M940" s="202">
        <v>30.85</v>
      </c>
    </row>
    <row r="941" spans="1:13" ht="16.5" hidden="1" customHeight="1">
      <c r="A941" s="106" t="s">
        <v>3121</v>
      </c>
      <c r="B941" s="202" t="s">
        <v>3122</v>
      </c>
      <c r="C941" s="203" t="s">
        <v>73</v>
      </c>
      <c r="D941" s="202" t="s">
        <v>3123</v>
      </c>
      <c r="E941" s="202" t="s">
        <v>45</v>
      </c>
      <c r="F941" s="203" t="s">
        <v>516</v>
      </c>
      <c r="G941" s="202">
        <v>1.6819999999999999</v>
      </c>
      <c r="H941" s="202">
        <v>40.67</v>
      </c>
      <c r="I941" s="180">
        <v>40.58</v>
      </c>
      <c r="J941" s="202">
        <v>40.64</v>
      </c>
      <c r="K941" s="202" t="s">
        <v>45</v>
      </c>
      <c r="L941" s="202">
        <v>68.260000000000005</v>
      </c>
      <c r="M941" s="202">
        <v>68.36</v>
      </c>
    </row>
    <row r="942" spans="1:13" ht="16.5" hidden="1" customHeight="1">
      <c r="A942" s="106" t="s">
        <v>3124</v>
      </c>
      <c r="B942" s="202" t="s">
        <v>3125</v>
      </c>
      <c r="C942" s="203" t="s">
        <v>73</v>
      </c>
      <c r="D942" s="202" t="s">
        <v>3126</v>
      </c>
      <c r="E942" s="202" t="s">
        <v>45</v>
      </c>
      <c r="F942" s="203" t="s">
        <v>516</v>
      </c>
      <c r="G942" s="202">
        <v>25.202999999999999</v>
      </c>
      <c r="H942" s="202">
        <v>11.44</v>
      </c>
      <c r="I942" s="180">
        <v>11.35</v>
      </c>
      <c r="J942" s="202">
        <v>11.41</v>
      </c>
      <c r="K942" s="202" t="s">
        <v>45</v>
      </c>
      <c r="L942" s="202">
        <v>286.05</v>
      </c>
      <c r="M942" s="202">
        <v>287.57</v>
      </c>
    </row>
    <row r="943" spans="1:13" ht="16.5" hidden="1" customHeight="1">
      <c r="A943" s="106" t="s">
        <v>3127</v>
      </c>
      <c r="B943" s="202" t="s">
        <v>3128</v>
      </c>
      <c r="C943" s="203" t="s">
        <v>73</v>
      </c>
      <c r="D943" s="202" t="s">
        <v>3129</v>
      </c>
      <c r="E943" s="202" t="s">
        <v>45</v>
      </c>
      <c r="F943" s="203" t="s">
        <v>516</v>
      </c>
      <c r="G943" s="202">
        <v>35.122</v>
      </c>
      <c r="H943" s="202">
        <v>83.19</v>
      </c>
      <c r="I943" s="180">
        <v>83.1</v>
      </c>
      <c r="J943" s="202">
        <v>83.16</v>
      </c>
      <c r="K943" s="202" t="s">
        <v>45</v>
      </c>
      <c r="L943" s="202">
        <v>2918.64</v>
      </c>
      <c r="M943" s="202">
        <v>2920.75</v>
      </c>
    </row>
    <row r="944" spans="1:13" ht="16.5" hidden="1" customHeight="1">
      <c r="A944" s="106" t="s">
        <v>3130</v>
      </c>
      <c r="B944" s="202" t="s">
        <v>3131</v>
      </c>
      <c r="C944" s="203" t="s">
        <v>73</v>
      </c>
      <c r="D944" s="202" t="s">
        <v>3132</v>
      </c>
      <c r="E944" s="202" t="s">
        <v>45</v>
      </c>
      <c r="F944" s="203" t="s">
        <v>516</v>
      </c>
      <c r="G944" s="202">
        <v>6.5</v>
      </c>
      <c r="H944" s="202">
        <v>68.28</v>
      </c>
      <c r="I944" s="180">
        <v>68.19</v>
      </c>
      <c r="J944" s="202">
        <v>68.25</v>
      </c>
      <c r="K944" s="202" t="s">
        <v>45</v>
      </c>
      <c r="L944" s="202">
        <v>443.24</v>
      </c>
      <c r="M944" s="202">
        <v>443.63</v>
      </c>
    </row>
    <row r="945" spans="1:13" ht="16.5" hidden="1" customHeight="1">
      <c r="A945" s="106" t="s">
        <v>3133</v>
      </c>
      <c r="B945" s="202" t="s">
        <v>3134</v>
      </c>
      <c r="C945" s="203" t="s">
        <v>73</v>
      </c>
      <c r="D945" s="202" t="s">
        <v>3135</v>
      </c>
      <c r="E945" s="202" t="s">
        <v>45</v>
      </c>
      <c r="F945" s="203" t="s">
        <v>516</v>
      </c>
      <c r="G945" s="202">
        <v>6.5</v>
      </c>
      <c r="H945" s="202">
        <v>47.38</v>
      </c>
      <c r="I945" s="180">
        <v>47.29</v>
      </c>
      <c r="J945" s="202">
        <v>47.35</v>
      </c>
      <c r="K945" s="202" t="s">
        <v>45</v>
      </c>
      <c r="L945" s="202">
        <v>307.39</v>
      </c>
      <c r="M945" s="202">
        <v>307.77999999999997</v>
      </c>
    </row>
    <row r="946" spans="1:13" ht="16.5" hidden="1" customHeight="1">
      <c r="A946" s="106" t="s">
        <v>3136</v>
      </c>
      <c r="B946" s="202" t="s">
        <v>3137</v>
      </c>
      <c r="C946" s="203" t="s">
        <v>73</v>
      </c>
      <c r="D946" s="202" t="s">
        <v>3138</v>
      </c>
      <c r="E946" s="202" t="s">
        <v>45</v>
      </c>
      <c r="F946" s="203" t="s">
        <v>516</v>
      </c>
      <c r="G946" s="202">
        <v>7.86</v>
      </c>
      <c r="H946" s="202">
        <v>278.66000000000003</v>
      </c>
      <c r="I946" s="180">
        <v>278.57</v>
      </c>
      <c r="J946" s="202">
        <v>278.63</v>
      </c>
      <c r="K946" s="202" t="s">
        <v>45</v>
      </c>
      <c r="L946" s="202">
        <v>2189.56</v>
      </c>
      <c r="M946" s="202">
        <v>2190.0300000000002</v>
      </c>
    </row>
    <row r="947" spans="1:13" ht="16.5" hidden="1" customHeight="1">
      <c r="A947" s="106" t="s">
        <v>3139</v>
      </c>
      <c r="B947" s="202" t="s">
        <v>3140</v>
      </c>
      <c r="C947" s="203" t="s">
        <v>73</v>
      </c>
      <c r="D947" s="202" t="s">
        <v>3141</v>
      </c>
      <c r="E947" s="202" t="s">
        <v>45</v>
      </c>
      <c r="F947" s="203" t="s">
        <v>516</v>
      </c>
      <c r="G947" s="202">
        <v>0.82899999999999996</v>
      </c>
      <c r="H947" s="202">
        <v>153.21</v>
      </c>
      <c r="I947" s="180">
        <v>153.12</v>
      </c>
      <c r="J947" s="202">
        <v>153.18</v>
      </c>
      <c r="K947" s="202" t="s">
        <v>45</v>
      </c>
      <c r="L947" s="202">
        <v>126.94</v>
      </c>
      <c r="M947" s="202">
        <v>126.99</v>
      </c>
    </row>
    <row r="948" spans="1:13" ht="16.5" hidden="1" customHeight="1">
      <c r="A948" s="106" t="s">
        <v>3142</v>
      </c>
      <c r="B948" s="202" t="s">
        <v>3143</v>
      </c>
      <c r="C948" s="203" t="s">
        <v>73</v>
      </c>
      <c r="D948" s="202" t="s">
        <v>3144</v>
      </c>
      <c r="E948" s="202" t="s">
        <v>45</v>
      </c>
      <c r="F948" s="203" t="s">
        <v>516</v>
      </c>
      <c r="G948" s="202">
        <v>1.093</v>
      </c>
      <c r="H948" s="202">
        <v>136.9</v>
      </c>
      <c r="I948" s="180">
        <v>136.81</v>
      </c>
      <c r="J948" s="202">
        <v>136.87</v>
      </c>
      <c r="K948" s="202" t="s">
        <v>45</v>
      </c>
      <c r="L948" s="202">
        <v>149.53</v>
      </c>
      <c r="M948" s="202">
        <v>149.6</v>
      </c>
    </row>
    <row r="949" spans="1:13" ht="16.5" hidden="1" customHeight="1">
      <c r="A949" s="106" t="s">
        <v>3145</v>
      </c>
      <c r="B949" s="202" t="s">
        <v>3146</v>
      </c>
      <c r="C949" s="203" t="s">
        <v>73</v>
      </c>
      <c r="D949" s="202" t="s">
        <v>3147</v>
      </c>
      <c r="E949" s="202" t="s">
        <v>45</v>
      </c>
      <c r="F949" s="203" t="s">
        <v>516</v>
      </c>
      <c r="G949" s="202">
        <v>16.873999999999999</v>
      </c>
      <c r="H949" s="202">
        <v>27.9</v>
      </c>
      <c r="I949" s="180">
        <v>27.81</v>
      </c>
      <c r="J949" s="202">
        <v>27.87</v>
      </c>
      <c r="K949" s="202" t="s">
        <v>45</v>
      </c>
      <c r="L949" s="202">
        <v>469.27</v>
      </c>
      <c r="M949" s="202">
        <v>470.28</v>
      </c>
    </row>
    <row r="950" spans="1:13" ht="16.5" hidden="1" customHeight="1">
      <c r="A950" s="106" t="s">
        <v>3148</v>
      </c>
      <c r="B950" s="202" t="s">
        <v>3149</v>
      </c>
      <c r="C950" s="203" t="s">
        <v>73</v>
      </c>
      <c r="D950" s="202" t="s">
        <v>3150</v>
      </c>
      <c r="E950" s="202" t="s">
        <v>45</v>
      </c>
      <c r="F950" s="203" t="s">
        <v>516</v>
      </c>
      <c r="G950" s="202">
        <v>33.64</v>
      </c>
      <c r="H950" s="202">
        <v>17.149999999999999</v>
      </c>
      <c r="I950" s="180">
        <v>17.059999999999999</v>
      </c>
      <c r="J950" s="202">
        <v>17.12</v>
      </c>
      <c r="K950" s="202" t="s">
        <v>45</v>
      </c>
      <c r="L950" s="202">
        <v>573.9</v>
      </c>
      <c r="M950" s="202">
        <v>575.91999999999996</v>
      </c>
    </row>
    <row r="951" spans="1:13" ht="16.5" hidden="1" customHeight="1">
      <c r="A951" s="106" t="s">
        <v>3151</v>
      </c>
      <c r="B951" s="202" t="s">
        <v>3152</v>
      </c>
      <c r="C951" s="203" t="s">
        <v>73</v>
      </c>
      <c r="D951" s="202" t="s">
        <v>3153</v>
      </c>
      <c r="E951" s="202" t="s">
        <v>45</v>
      </c>
      <c r="F951" s="203" t="s">
        <v>516</v>
      </c>
      <c r="G951" s="202">
        <v>23.67</v>
      </c>
      <c r="H951" s="202">
        <v>21.21</v>
      </c>
      <c r="I951" s="180">
        <v>21.11</v>
      </c>
      <c r="J951" s="202">
        <v>21.18</v>
      </c>
      <c r="K951" s="202" t="s">
        <v>45</v>
      </c>
      <c r="L951" s="202">
        <v>499.67</v>
      </c>
      <c r="M951" s="202">
        <v>501.33</v>
      </c>
    </row>
    <row r="952" spans="1:13" ht="16.5" hidden="1" customHeight="1">
      <c r="A952" s="106" t="s">
        <v>3154</v>
      </c>
      <c r="B952" s="202" t="s">
        <v>3155</v>
      </c>
      <c r="C952" s="203" t="s">
        <v>73</v>
      </c>
      <c r="D952" s="202" t="s">
        <v>3156</v>
      </c>
      <c r="E952" s="202" t="s">
        <v>45</v>
      </c>
      <c r="F952" s="203" t="s">
        <v>516</v>
      </c>
      <c r="G952" s="202">
        <v>11</v>
      </c>
      <c r="H952" s="202">
        <v>21.77</v>
      </c>
      <c r="I952" s="180">
        <v>21.26</v>
      </c>
      <c r="J952" s="202">
        <v>21.62</v>
      </c>
      <c r="K952" s="202" t="s">
        <v>45</v>
      </c>
      <c r="L952" s="202">
        <v>233.86</v>
      </c>
      <c r="M952" s="202">
        <v>237.82</v>
      </c>
    </row>
    <row r="953" spans="1:13" ht="16.5" hidden="1" customHeight="1">
      <c r="A953" s="106" t="s">
        <v>3157</v>
      </c>
      <c r="B953" s="202" t="s">
        <v>3158</v>
      </c>
      <c r="C953" s="203" t="s">
        <v>73</v>
      </c>
      <c r="D953" s="202" t="s">
        <v>3159</v>
      </c>
      <c r="E953" s="202" t="s">
        <v>45</v>
      </c>
      <c r="F953" s="203" t="s">
        <v>516</v>
      </c>
      <c r="G953" s="202">
        <v>11</v>
      </c>
      <c r="H953" s="202">
        <v>10.67</v>
      </c>
      <c r="I953" s="180">
        <v>10.16</v>
      </c>
      <c r="J953" s="202">
        <v>10.52</v>
      </c>
      <c r="K953" s="202" t="s">
        <v>45</v>
      </c>
      <c r="L953" s="202">
        <v>111.76</v>
      </c>
      <c r="M953" s="202">
        <v>115.72</v>
      </c>
    </row>
    <row r="954" spans="1:13" ht="16.5" hidden="1" customHeight="1">
      <c r="A954" s="106" t="s">
        <v>3160</v>
      </c>
      <c r="B954" s="202" t="s">
        <v>3161</v>
      </c>
      <c r="C954" s="203" t="s">
        <v>73</v>
      </c>
      <c r="D954" s="202" t="s">
        <v>3162</v>
      </c>
      <c r="E954" s="202" t="s">
        <v>45</v>
      </c>
      <c r="F954" s="203" t="s">
        <v>516</v>
      </c>
      <c r="G954" s="202">
        <v>10.096</v>
      </c>
      <c r="H954" s="202">
        <v>80.739999999999995</v>
      </c>
      <c r="I954" s="180">
        <v>80.23</v>
      </c>
      <c r="J954" s="202">
        <v>80.59</v>
      </c>
      <c r="K954" s="202" t="s">
        <v>45</v>
      </c>
      <c r="L954" s="202">
        <v>810</v>
      </c>
      <c r="M954" s="202">
        <v>813.64</v>
      </c>
    </row>
    <row r="955" spans="1:13" ht="16.5" hidden="1" customHeight="1">
      <c r="A955" s="106" t="s">
        <v>3163</v>
      </c>
      <c r="B955" s="202" t="s">
        <v>3164</v>
      </c>
      <c r="C955" s="203" t="s">
        <v>73</v>
      </c>
      <c r="D955" s="202" t="s">
        <v>3165</v>
      </c>
      <c r="E955" s="202" t="s">
        <v>45</v>
      </c>
      <c r="F955" s="203" t="s">
        <v>516</v>
      </c>
      <c r="G955" s="202">
        <v>0.66</v>
      </c>
      <c r="H955" s="202">
        <v>88.14</v>
      </c>
      <c r="I955" s="180">
        <v>87.63</v>
      </c>
      <c r="J955" s="202">
        <v>87.99</v>
      </c>
      <c r="K955" s="202" t="s">
        <v>45</v>
      </c>
      <c r="L955" s="202">
        <v>57.84</v>
      </c>
      <c r="M955" s="202">
        <v>58.07</v>
      </c>
    </row>
    <row r="956" spans="1:13" ht="16.5" hidden="1" customHeight="1">
      <c r="A956" s="106" t="s">
        <v>3166</v>
      </c>
      <c r="B956" s="202" t="s">
        <v>3167</v>
      </c>
      <c r="C956" s="203" t="s">
        <v>73</v>
      </c>
      <c r="D956" s="202" t="s">
        <v>3168</v>
      </c>
      <c r="E956" s="202" t="s">
        <v>45</v>
      </c>
      <c r="F956" s="203" t="s">
        <v>516</v>
      </c>
      <c r="G956" s="202">
        <v>1.6819999999999999</v>
      </c>
      <c r="H956" s="202">
        <v>8.01</v>
      </c>
      <c r="I956" s="180">
        <v>7.98</v>
      </c>
      <c r="J956" s="202">
        <v>8.01</v>
      </c>
      <c r="K956" s="202" t="s">
        <v>45</v>
      </c>
      <c r="L956" s="202">
        <v>13.42</v>
      </c>
      <c r="M956" s="202">
        <v>13.47</v>
      </c>
    </row>
    <row r="957" spans="1:13" ht="16.5" hidden="1" customHeight="1">
      <c r="A957" s="106" t="s">
        <v>3169</v>
      </c>
      <c r="B957" s="202" t="s">
        <v>3170</v>
      </c>
      <c r="C957" s="203" t="s">
        <v>73</v>
      </c>
      <c r="D957" s="202" t="s">
        <v>3171</v>
      </c>
      <c r="E957" s="202" t="s">
        <v>3172</v>
      </c>
      <c r="F957" s="203" t="s">
        <v>516</v>
      </c>
      <c r="G957" s="202">
        <v>1.64</v>
      </c>
      <c r="H957" s="202">
        <v>23.87</v>
      </c>
      <c r="I957" s="180">
        <v>23.81</v>
      </c>
      <c r="J957" s="202">
        <v>23.85</v>
      </c>
      <c r="K957" s="202" t="s">
        <v>45</v>
      </c>
      <c r="L957" s="202">
        <v>39.049999999999997</v>
      </c>
      <c r="M957" s="202">
        <v>39.11</v>
      </c>
    </row>
    <row r="958" spans="1:13" ht="16.5" hidden="1" customHeight="1">
      <c r="A958" s="106" t="s">
        <v>3173</v>
      </c>
      <c r="B958" s="202" t="s">
        <v>3174</v>
      </c>
      <c r="C958" s="203" t="s">
        <v>73</v>
      </c>
      <c r="D958" s="202" t="s">
        <v>3175</v>
      </c>
      <c r="E958" s="202" t="s">
        <v>45</v>
      </c>
      <c r="F958" s="203" t="s">
        <v>516</v>
      </c>
      <c r="G958" s="202">
        <v>2.734</v>
      </c>
      <c r="H958" s="202">
        <v>191.47</v>
      </c>
      <c r="I958" s="180">
        <v>191.41</v>
      </c>
      <c r="J958" s="202">
        <v>191.45</v>
      </c>
      <c r="K958" s="202" t="s">
        <v>45</v>
      </c>
      <c r="L958" s="202">
        <v>523.30999999999995</v>
      </c>
      <c r="M958" s="202">
        <v>523.41999999999996</v>
      </c>
    </row>
    <row r="959" spans="1:13" ht="16.5" hidden="1" customHeight="1">
      <c r="A959" s="106" t="s">
        <v>3176</v>
      </c>
      <c r="B959" s="202" t="s">
        <v>3177</v>
      </c>
      <c r="C959" s="203" t="s">
        <v>73</v>
      </c>
      <c r="D959" s="202" t="s">
        <v>3178</v>
      </c>
      <c r="E959" s="202" t="s">
        <v>3179</v>
      </c>
      <c r="F959" s="203" t="s">
        <v>516</v>
      </c>
      <c r="G959" s="202">
        <v>0.8</v>
      </c>
      <c r="H959" s="202">
        <v>54.58</v>
      </c>
      <c r="I959" s="180">
        <v>54.52</v>
      </c>
      <c r="J959" s="202">
        <v>54.56</v>
      </c>
      <c r="K959" s="202" t="s">
        <v>45</v>
      </c>
      <c r="L959" s="202">
        <v>43.62</v>
      </c>
      <c r="M959" s="202">
        <v>43.65</v>
      </c>
    </row>
    <row r="960" spans="1:13" ht="16.5" hidden="1" customHeight="1">
      <c r="A960" s="106" t="s">
        <v>3180</v>
      </c>
      <c r="B960" s="202" t="s">
        <v>3181</v>
      </c>
      <c r="C960" s="203" t="s">
        <v>73</v>
      </c>
      <c r="D960" s="202" t="s">
        <v>3182</v>
      </c>
      <c r="E960" s="202" t="s">
        <v>45</v>
      </c>
      <c r="F960" s="203" t="s">
        <v>516</v>
      </c>
      <c r="G960" s="202">
        <v>5.5330000000000004</v>
      </c>
      <c r="H960" s="202">
        <v>87.32</v>
      </c>
      <c r="I960" s="180">
        <v>87.26</v>
      </c>
      <c r="J960" s="202">
        <v>87.3</v>
      </c>
      <c r="K960" s="202" t="s">
        <v>45</v>
      </c>
      <c r="L960" s="202">
        <v>482.81</v>
      </c>
      <c r="M960" s="202">
        <v>483.03</v>
      </c>
    </row>
    <row r="961" spans="1:13" ht="16.5" hidden="1" customHeight="1">
      <c r="A961" s="106" t="s">
        <v>3183</v>
      </c>
      <c r="B961" s="202" t="s">
        <v>3184</v>
      </c>
      <c r="C961" s="203" t="s">
        <v>73</v>
      </c>
      <c r="D961" s="202" t="s">
        <v>3185</v>
      </c>
      <c r="E961" s="202" t="s">
        <v>45</v>
      </c>
      <c r="F961" s="203" t="s">
        <v>516</v>
      </c>
      <c r="G961" s="202">
        <v>285.47899999999998</v>
      </c>
      <c r="H961" s="202">
        <v>5.29</v>
      </c>
      <c r="I961" s="180">
        <v>5.23</v>
      </c>
      <c r="J961" s="202">
        <v>5.27</v>
      </c>
      <c r="K961" s="202" t="s">
        <v>45</v>
      </c>
      <c r="L961" s="202">
        <v>1493.06</v>
      </c>
      <c r="M961" s="202">
        <v>1504.47</v>
      </c>
    </row>
    <row r="962" spans="1:13" ht="16.5" hidden="1" customHeight="1">
      <c r="A962" s="106" t="s">
        <v>3186</v>
      </c>
      <c r="B962" s="202" t="s">
        <v>3187</v>
      </c>
      <c r="C962" s="203" t="s">
        <v>73</v>
      </c>
      <c r="D962" s="202" t="s">
        <v>3188</v>
      </c>
      <c r="E962" s="202" t="s">
        <v>45</v>
      </c>
      <c r="F962" s="203" t="s">
        <v>516</v>
      </c>
      <c r="G962" s="202">
        <v>0.252</v>
      </c>
      <c r="H962" s="202">
        <v>39.94</v>
      </c>
      <c r="I962" s="180">
        <v>39.869999999999997</v>
      </c>
      <c r="J962" s="202">
        <v>39.92</v>
      </c>
      <c r="K962" s="202" t="s">
        <v>45</v>
      </c>
      <c r="L962" s="202">
        <v>10.050000000000001</v>
      </c>
      <c r="M962" s="202">
        <v>10.06</v>
      </c>
    </row>
    <row r="963" spans="1:13" ht="16.5" hidden="1" customHeight="1">
      <c r="A963" s="106" t="s">
        <v>3189</v>
      </c>
      <c r="B963" s="202" t="s">
        <v>3190</v>
      </c>
      <c r="C963" s="203" t="s">
        <v>73</v>
      </c>
      <c r="D963" s="202" t="s">
        <v>3191</v>
      </c>
      <c r="E963" s="202" t="s">
        <v>45</v>
      </c>
      <c r="F963" s="203" t="s">
        <v>516</v>
      </c>
      <c r="G963" s="202">
        <v>19.5</v>
      </c>
      <c r="H963" s="202">
        <v>4.82</v>
      </c>
      <c r="I963" s="180">
        <v>4.79</v>
      </c>
      <c r="J963" s="202">
        <v>4.8099999999999996</v>
      </c>
      <c r="K963" s="202" t="s">
        <v>45</v>
      </c>
      <c r="L963" s="202">
        <v>93.41</v>
      </c>
      <c r="M963" s="202">
        <v>93.8</v>
      </c>
    </row>
    <row r="964" spans="1:13" ht="16.5" hidden="1" customHeight="1">
      <c r="A964" s="106" t="s">
        <v>3192</v>
      </c>
      <c r="B964" s="107" t="s">
        <v>3193</v>
      </c>
      <c r="C964" s="108" t="s">
        <v>73</v>
      </c>
      <c r="D964" s="107" t="s">
        <v>3194</v>
      </c>
      <c r="E964" s="107" t="s">
        <v>45</v>
      </c>
      <c r="F964" s="108" t="s">
        <v>516</v>
      </c>
      <c r="G964" s="107">
        <v>1.1200000000000001</v>
      </c>
      <c r="H964" s="107">
        <v>13.68</v>
      </c>
      <c r="I964" s="120">
        <v>13.68</v>
      </c>
      <c r="J964" s="107">
        <v>15.91</v>
      </c>
      <c r="K964" s="107">
        <v>16.32</v>
      </c>
      <c r="L964" s="107">
        <v>15.32</v>
      </c>
      <c r="M964" s="107">
        <v>17.82</v>
      </c>
    </row>
    <row r="965" spans="1:13" ht="16.5" hidden="1" customHeight="1">
      <c r="A965" s="106" t="s">
        <v>3195</v>
      </c>
      <c r="B965" s="107" t="s">
        <v>3196</v>
      </c>
      <c r="C965" s="108" t="s">
        <v>73</v>
      </c>
      <c r="D965" s="107" t="s">
        <v>3197</v>
      </c>
      <c r="E965" s="107" t="s">
        <v>3198</v>
      </c>
      <c r="F965" s="108" t="s">
        <v>516</v>
      </c>
      <c r="G965" s="107">
        <v>6.75</v>
      </c>
      <c r="H965" s="107">
        <v>14.9</v>
      </c>
      <c r="I965" s="120">
        <v>14.9</v>
      </c>
      <c r="J965" s="107">
        <v>17.329999999999998</v>
      </c>
      <c r="K965" s="107">
        <v>16.32</v>
      </c>
      <c r="L965" s="107">
        <v>100.58</v>
      </c>
      <c r="M965" s="107">
        <v>116.98</v>
      </c>
    </row>
    <row r="966" spans="1:13" ht="16.5" hidden="1" customHeight="1">
      <c r="A966" s="106" t="s">
        <v>3199</v>
      </c>
      <c r="B966" s="107" t="s">
        <v>3200</v>
      </c>
      <c r="C966" s="108" t="s">
        <v>73</v>
      </c>
      <c r="D966" s="107" t="s">
        <v>3197</v>
      </c>
      <c r="E966" s="107" t="s">
        <v>3201</v>
      </c>
      <c r="F966" s="108" t="s">
        <v>516</v>
      </c>
      <c r="G966" s="107">
        <v>1.82</v>
      </c>
      <c r="H966" s="107">
        <v>5.97</v>
      </c>
      <c r="I966" s="120">
        <v>5.97</v>
      </c>
      <c r="J966" s="107">
        <v>6.94</v>
      </c>
      <c r="K966" s="107">
        <v>16.32</v>
      </c>
      <c r="L966" s="107">
        <v>10.87</v>
      </c>
      <c r="M966" s="107">
        <v>12.63</v>
      </c>
    </row>
    <row r="967" spans="1:13" ht="16.5" hidden="1" customHeight="1">
      <c r="A967" s="106" t="s">
        <v>3202</v>
      </c>
      <c r="B967" s="107" t="s">
        <v>3203</v>
      </c>
      <c r="C967" s="108" t="s">
        <v>73</v>
      </c>
      <c r="D967" s="107" t="s">
        <v>3197</v>
      </c>
      <c r="E967" s="107" t="s">
        <v>3204</v>
      </c>
      <c r="F967" s="108" t="s">
        <v>516</v>
      </c>
      <c r="G967" s="107">
        <v>2.2000000000000002</v>
      </c>
      <c r="H967" s="107">
        <v>17.37</v>
      </c>
      <c r="I967" s="120">
        <v>17.37</v>
      </c>
      <c r="J967" s="107">
        <v>20.21</v>
      </c>
      <c r="K967" s="107">
        <v>16.32</v>
      </c>
      <c r="L967" s="107">
        <v>38.21</v>
      </c>
      <c r="M967" s="107">
        <v>44.46</v>
      </c>
    </row>
    <row r="968" spans="1:13" ht="16.5" hidden="1" customHeight="1">
      <c r="A968" s="106" t="s">
        <v>3205</v>
      </c>
      <c r="B968" s="107" t="s">
        <v>3206</v>
      </c>
      <c r="C968" s="108" t="s">
        <v>73</v>
      </c>
      <c r="D968" s="107" t="s">
        <v>3207</v>
      </c>
      <c r="E968" s="107" t="s">
        <v>3208</v>
      </c>
      <c r="F968" s="108" t="s">
        <v>516</v>
      </c>
      <c r="G968" s="107">
        <v>4.5</v>
      </c>
      <c r="H968" s="107">
        <v>79.44</v>
      </c>
      <c r="I968" s="120">
        <v>79.44</v>
      </c>
      <c r="J968" s="107">
        <v>92.4</v>
      </c>
      <c r="K968" s="107">
        <v>16.32</v>
      </c>
      <c r="L968" s="107">
        <v>357.48</v>
      </c>
      <c r="M968" s="107">
        <v>415.8</v>
      </c>
    </row>
    <row r="969" spans="1:13" ht="16.5" hidden="1" customHeight="1">
      <c r="A969" s="106" t="s">
        <v>3209</v>
      </c>
      <c r="B969" s="107" t="s">
        <v>3210</v>
      </c>
      <c r="C969" s="108" t="s">
        <v>73</v>
      </c>
      <c r="D969" s="107" t="s">
        <v>3211</v>
      </c>
      <c r="E969" s="107" t="s">
        <v>45</v>
      </c>
      <c r="F969" s="108" t="s">
        <v>516</v>
      </c>
      <c r="G969" s="107">
        <v>6.75</v>
      </c>
      <c r="H969" s="107">
        <v>64.17</v>
      </c>
      <c r="I969" s="120">
        <v>64.17</v>
      </c>
      <c r="J969" s="107">
        <v>74.64</v>
      </c>
      <c r="K969" s="107">
        <v>16.32</v>
      </c>
      <c r="L969" s="107">
        <v>433.15</v>
      </c>
      <c r="M969" s="107">
        <v>503.82</v>
      </c>
    </row>
    <row r="970" spans="1:13" ht="16.5" hidden="1" customHeight="1">
      <c r="A970" s="106" t="s">
        <v>3212</v>
      </c>
      <c r="B970" s="107" t="s">
        <v>3213</v>
      </c>
      <c r="C970" s="108" t="s">
        <v>73</v>
      </c>
      <c r="D970" s="107" t="s">
        <v>3113</v>
      </c>
      <c r="E970" s="107" t="s">
        <v>45</v>
      </c>
      <c r="F970" s="108" t="s">
        <v>516</v>
      </c>
      <c r="G970" s="107">
        <v>4.5</v>
      </c>
      <c r="H970" s="107">
        <v>14.9</v>
      </c>
      <c r="I970" s="120">
        <v>14.9</v>
      </c>
      <c r="J970" s="107">
        <v>17.329999999999998</v>
      </c>
      <c r="K970" s="107">
        <v>16.32</v>
      </c>
      <c r="L970" s="107">
        <v>67.05</v>
      </c>
      <c r="M970" s="107">
        <v>77.989999999999995</v>
      </c>
    </row>
    <row r="971" spans="1:13" ht="16.5" hidden="1" customHeight="1">
      <c r="A971" s="106" t="s">
        <v>3214</v>
      </c>
      <c r="B971" s="107" t="s">
        <v>3215</v>
      </c>
      <c r="C971" s="108" t="s">
        <v>73</v>
      </c>
      <c r="D971" s="107" t="s">
        <v>3216</v>
      </c>
      <c r="E971" s="107" t="s">
        <v>45</v>
      </c>
      <c r="F971" s="108" t="s">
        <v>516</v>
      </c>
      <c r="G971" s="107">
        <v>9</v>
      </c>
      <c r="H971" s="107">
        <v>18.190000000000001</v>
      </c>
      <c r="I971" s="120">
        <v>18.190000000000001</v>
      </c>
      <c r="J971" s="107">
        <v>21.16</v>
      </c>
      <c r="K971" s="107">
        <v>16.32</v>
      </c>
      <c r="L971" s="107">
        <v>163.71</v>
      </c>
      <c r="M971" s="107">
        <v>190.44</v>
      </c>
    </row>
    <row r="972" spans="1:13" ht="16.5" hidden="1" customHeight="1">
      <c r="A972" s="106" t="s">
        <v>3217</v>
      </c>
      <c r="B972" s="107" t="s">
        <v>3218</v>
      </c>
      <c r="C972" s="108" t="s">
        <v>73</v>
      </c>
      <c r="D972" s="107" t="s">
        <v>3219</v>
      </c>
      <c r="E972" s="107" t="s">
        <v>45</v>
      </c>
      <c r="F972" s="108" t="s">
        <v>516</v>
      </c>
      <c r="G972" s="107">
        <v>1.125</v>
      </c>
      <c r="H972" s="107">
        <v>79.23</v>
      </c>
      <c r="I972" s="120">
        <v>79.23</v>
      </c>
      <c r="J972" s="107">
        <v>92.16</v>
      </c>
      <c r="K972" s="107">
        <v>16.32</v>
      </c>
      <c r="L972" s="107">
        <v>89.13</v>
      </c>
      <c r="M972" s="107">
        <v>103.68</v>
      </c>
    </row>
    <row r="973" spans="1:13" ht="16.5" hidden="1" customHeight="1">
      <c r="A973" s="106" t="s">
        <v>3220</v>
      </c>
      <c r="B973" s="107" t="s">
        <v>3221</v>
      </c>
      <c r="C973" s="108" t="s">
        <v>73</v>
      </c>
      <c r="D973" s="107" t="s">
        <v>3222</v>
      </c>
      <c r="E973" s="107" t="s">
        <v>3223</v>
      </c>
      <c r="F973" s="108" t="s">
        <v>516</v>
      </c>
      <c r="G973" s="107">
        <v>0.6</v>
      </c>
      <c r="H973" s="107">
        <v>7.16</v>
      </c>
      <c r="I973" s="120">
        <v>7.16</v>
      </c>
      <c r="J973" s="107">
        <v>8.33</v>
      </c>
      <c r="K973" s="107">
        <v>16.32</v>
      </c>
      <c r="L973" s="107">
        <v>4.3</v>
      </c>
      <c r="M973" s="107">
        <v>5</v>
      </c>
    </row>
    <row r="974" spans="1:13" ht="16.5" hidden="1" customHeight="1">
      <c r="A974" s="106" t="s">
        <v>3224</v>
      </c>
      <c r="B974" s="107" t="s">
        <v>3225</v>
      </c>
      <c r="C974" s="108" t="s">
        <v>73</v>
      </c>
      <c r="D974" s="107" t="s">
        <v>3226</v>
      </c>
      <c r="E974" s="107" t="s">
        <v>45</v>
      </c>
      <c r="F974" s="108" t="s">
        <v>516</v>
      </c>
      <c r="G974" s="107">
        <v>1.44</v>
      </c>
      <c r="H974" s="107">
        <v>7.21</v>
      </c>
      <c r="I974" s="120">
        <v>7.21</v>
      </c>
      <c r="J974" s="107">
        <v>8.39</v>
      </c>
      <c r="K974" s="107">
        <v>16.32</v>
      </c>
      <c r="L974" s="107">
        <v>10.38</v>
      </c>
      <c r="M974" s="107">
        <v>12.08</v>
      </c>
    </row>
    <row r="975" spans="1:13" ht="16.5" hidden="1" customHeight="1">
      <c r="A975" s="106" t="s">
        <v>3227</v>
      </c>
      <c r="B975" s="107" t="s">
        <v>3228</v>
      </c>
      <c r="C975" s="108" t="s">
        <v>73</v>
      </c>
      <c r="D975" s="107" t="s">
        <v>3085</v>
      </c>
      <c r="E975" s="107" t="s">
        <v>45</v>
      </c>
      <c r="F975" s="108" t="s">
        <v>516</v>
      </c>
      <c r="G975" s="107">
        <v>1.1200000000000001</v>
      </c>
      <c r="H975" s="107">
        <v>11.59</v>
      </c>
      <c r="I975" s="120">
        <v>11.59</v>
      </c>
      <c r="J975" s="107">
        <v>13.48</v>
      </c>
      <c r="K975" s="107">
        <v>16.32</v>
      </c>
      <c r="L975" s="107">
        <v>12.98</v>
      </c>
      <c r="M975" s="107">
        <v>15.1</v>
      </c>
    </row>
    <row r="976" spans="1:13" ht="16.5" hidden="1" customHeight="1">
      <c r="A976" s="111" t="s">
        <v>3229</v>
      </c>
      <c r="B976" s="204" t="s">
        <v>1633</v>
      </c>
      <c r="C976" s="205" t="s">
        <v>73</v>
      </c>
      <c r="D976" s="204" t="s">
        <v>529</v>
      </c>
      <c r="E976" s="204" t="s">
        <v>1634</v>
      </c>
      <c r="F976" s="205" t="s">
        <v>516</v>
      </c>
      <c r="G976" s="204">
        <v>0.26640000000000003</v>
      </c>
      <c r="H976" s="204">
        <v>919.66</v>
      </c>
      <c r="I976" s="121">
        <v>934.44</v>
      </c>
      <c r="J976" s="204">
        <v>964.27</v>
      </c>
      <c r="K976" s="204" t="s">
        <v>45</v>
      </c>
      <c r="L976" s="204">
        <v>248.93</v>
      </c>
      <c r="M976" s="204">
        <v>256.88</v>
      </c>
    </row>
    <row r="977" spans="1:13" ht="16.5" hidden="1" customHeight="1">
      <c r="A977" s="111" t="s">
        <v>3230</v>
      </c>
      <c r="B977" s="204" t="s">
        <v>1633</v>
      </c>
      <c r="C977" s="205" t="s">
        <v>73</v>
      </c>
      <c r="D977" s="204" t="s">
        <v>529</v>
      </c>
      <c r="E977" s="204" t="s">
        <v>1634</v>
      </c>
      <c r="F977" s="205" t="s">
        <v>516</v>
      </c>
      <c r="G977" s="204">
        <v>5.7999999999999996E-3</v>
      </c>
      <c r="H977" s="204">
        <v>919.66</v>
      </c>
      <c r="I977" s="121">
        <v>934.44</v>
      </c>
      <c r="J977" s="204">
        <v>963.41</v>
      </c>
      <c r="K977" s="204" t="s">
        <v>45</v>
      </c>
      <c r="L977" s="204">
        <v>5.42</v>
      </c>
      <c r="M977" s="204">
        <v>5.59</v>
      </c>
    </row>
    <row r="978" spans="1:13" ht="16.5" hidden="1" customHeight="1">
      <c r="A978" s="111" t="s">
        <v>3231</v>
      </c>
      <c r="B978" s="204" t="s">
        <v>1633</v>
      </c>
      <c r="C978" s="205" t="s">
        <v>73</v>
      </c>
      <c r="D978" s="204" t="s">
        <v>529</v>
      </c>
      <c r="E978" s="204" t="s">
        <v>1634</v>
      </c>
      <c r="F978" s="205" t="s">
        <v>516</v>
      </c>
      <c r="G978" s="204">
        <v>2.2229999999999999</v>
      </c>
      <c r="H978" s="204">
        <v>919.66</v>
      </c>
      <c r="I978" s="121">
        <v>936.72</v>
      </c>
      <c r="J978" s="204">
        <v>966.94</v>
      </c>
      <c r="K978" s="204" t="s">
        <v>45</v>
      </c>
      <c r="L978" s="204">
        <v>2082.33</v>
      </c>
      <c r="M978" s="204">
        <v>2149.5100000000002</v>
      </c>
    </row>
    <row r="979" spans="1:13" ht="16.5" hidden="1" customHeight="1">
      <c r="A979" s="111" t="s">
        <v>3232</v>
      </c>
      <c r="B979" s="204" t="s">
        <v>1633</v>
      </c>
      <c r="C979" s="205" t="s">
        <v>73</v>
      </c>
      <c r="D979" s="204" t="s">
        <v>529</v>
      </c>
      <c r="E979" s="204" t="s">
        <v>1634</v>
      </c>
      <c r="F979" s="205" t="s">
        <v>516</v>
      </c>
      <c r="G979" s="204">
        <v>0.432</v>
      </c>
      <c r="H979" s="204">
        <v>919.66</v>
      </c>
      <c r="I979" s="121">
        <v>936.72</v>
      </c>
      <c r="J979" s="204">
        <v>966.09</v>
      </c>
      <c r="K979" s="204" t="s">
        <v>45</v>
      </c>
      <c r="L979" s="204">
        <v>404.66</v>
      </c>
      <c r="M979" s="204">
        <v>417.35</v>
      </c>
    </row>
    <row r="980" spans="1:13" ht="16.5" hidden="1" customHeight="1">
      <c r="A980" s="111" t="s">
        <v>3233</v>
      </c>
      <c r="B980" s="204" t="s">
        <v>1635</v>
      </c>
      <c r="C980" s="205" t="s">
        <v>73</v>
      </c>
      <c r="D980" s="204" t="s">
        <v>529</v>
      </c>
      <c r="E980" s="204" t="s">
        <v>1636</v>
      </c>
      <c r="F980" s="205" t="s">
        <v>516</v>
      </c>
      <c r="G980" s="204">
        <v>1.5697000000000001</v>
      </c>
      <c r="H980" s="204">
        <v>1156.6400000000001</v>
      </c>
      <c r="I980" s="121">
        <v>1175.28</v>
      </c>
      <c r="J980" s="204">
        <v>1212.8900000000001</v>
      </c>
      <c r="K980" s="204" t="s">
        <v>45</v>
      </c>
      <c r="L980" s="204">
        <v>1844.84</v>
      </c>
      <c r="M980" s="204">
        <v>1903.87</v>
      </c>
    </row>
    <row r="981" spans="1:13" ht="16.5" hidden="1" customHeight="1">
      <c r="A981" s="111" t="s">
        <v>3234</v>
      </c>
      <c r="B981" s="204" t="s">
        <v>1635</v>
      </c>
      <c r="C981" s="205" t="s">
        <v>73</v>
      </c>
      <c r="D981" s="204" t="s">
        <v>529</v>
      </c>
      <c r="E981" s="204" t="s">
        <v>1636</v>
      </c>
      <c r="F981" s="205" t="s">
        <v>516</v>
      </c>
      <c r="G981" s="204">
        <v>1.7999999999999999E-2</v>
      </c>
      <c r="H981" s="204">
        <v>1156.6400000000001</v>
      </c>
      <c r="I981" s="121">
        <v>1178.1500000000001</v>
      </c>
      <c r="J981" s="204">
        <v>1215.19</v>
      </c>
      <c r="K981" s="204" t="s">
        <v>45</v>
      </c>
      <c r="L981" s="204">
        <v>21.21</v>
      </c>
      <c r="M981" s="204">
        <v>21.87</v>
      </c>
    </row>
    <row r="982" spans="1:13" ht="16.5" hidden="1" customHeight="1">
      <c r="A982" s="111" t="s">
        <v>3235</v>
      </c>
      <c r="B982" s="204" t="s">
        <v>1635</v>
      </c>
      <c r="C982" s="205" t="s">
        <v>73</v>
      </c>
      <c r="D982" s="204" t="s">
        <v>529</v>
      </c>
      <c r="E982" s="204" t="s">
        <v>1636</v>
      </c>
      <c r="F982" s="205" t="s">
        <v>516</v>
      </c>
      <c r="G982" s="204">
        <v>6.3137999999999996</v>
      </c>
      <c r="H982" s="204">
        <v>1156.6400000000001</v>
      </c>
      <c r="I982" s="121">
        <v>1178.1500000000001</v>
      </c>
      <c r="J982" s="204">
        <v>1216.26</v>
      </c>
      <c r="K982" s="204" t="s">
        <v>45</v>
      </c>
      <c r="L982" s="204">
        <v>7438.6</v>
      </c>
      <c r="M982" s="204">
        <v>7679.22</v>
      </c>
    </row>
    <row r="983" spans="1:13" ht="16.5" hidden="1" customHeight="1">
      <c r="A983" s="106" t="s">
        <v>3236</v>
      </c>
      <c r="B983" s="202" t="s">
        <v>3237</v>
      </c>
      <c r="C983" s="203" t="s">
        <v>73</v>
      </c>
      <c r="D983" s="202" t="s">
        <v>3238</v>
      </c>
      <c r="E983" s="202" t="s">
        <v>3239</v>
      </c>
      <c r="F983" s="203" t="s">
        <v>516</v>
      </c>
      <c r="G983" s="202">
        <v>1.8</v>
      </c>
      <c r="H983" s="202">
        <v>537.04</v>
      </c>
      <c r="I983" s="121">
        <v>566.15</v>
      </c>
      <c r="J983" s="202">
        <v>599.80999999999995</v>
      </c>
      <c r="K983" s="202" t="s">
        <v>45</v>
      </c>
      <c r="L983" s="202">
        <v>1019.07</v>
      </c>
      <c r="M983" s="202">
        <v>1079.6600000000001</v>
      </c>
    </row>
    <row r="984" spans="1:13" ht="16.5" hidden="1" customHeight="1">
      <c r="A984" s="106" t="s">
        <v>3240</v>
      </c>
      <c r="B984" s="202" t="s">
        <v>3241</v>
      </c>
      <c r="C984" s="203" t="s">
        <v>73</v>
      </c>
      <c r="D984" s="202" t="s">
        <v>3238</v>
      </c>
      <c r="E984" s="202" t="s">
        <v>3242</v>
      </c>
      <c r="F984" s="203" t="s">
        <v>516</v>
      </c>
      <c r="G984" s="202">
        <v>0.4</v>
      </c>
      <c r="H984" s="202">
        <v>557.45000000000005</v>
      </c>
      <c r="I984" s="121">
        <v>573.86</v>
      </c>
      <c r="J984" s="202">
        <v>602.91999999999996</v>
      </c>
      <c r="K984" s="202" t="s">
        <v>45</v>
      </c>
      <c r="L984" s="202">
        <v>229.54</v>
      </c>
      <c r="M984" s="202">
        <v>241.17</v>
      </c>
    </row>
    <row r="985" spans="1:13" ht="16.5" hidden="1" customHeight="1">
      <c r="A985" s="111" t="s">
        <v>3243</v>
      </c>
      <c r="B985" s="204" t="s">
        <v>3244</v>
      </c>
      <c r="C985" s="205" t="s">
        <v>73</v>
      </c>
      <c r="D985" s="204" t="s">
        <v>1243</v>
      </c>
      <c r="E985" s="204" t="s">
        <v>3245</v>
      </c>
      <c r="F985" s="205" t="s">
        <v>516</v>
      </c>
      <c r="G985" s="204">
        <v>0.81</v>
      </c>
      <c r="H985" s="204">
        <v>506.6</v>
      </c>
      <c r="I985" s="121">
        <v>537.17999999999995</v>
      </c>
      <c r="J985" s="204">
        <v>569.08000000000004</v>
      </c>
      <c r="K985" s="204" t="s">
        <v>45</v>
      </c>
      <c r="L985" s="204">
        <v>435.12</v>
      </c>
      <c r="M985" s="204">
        <v>460.95</v>
      </c>
    </row>
    <row r="986" spans="1:13" ht="16.5" hidden="1" customHeight="1">
      <c r="A986" s="111" t="s">
        <v>3246</v>
      </c>
      <c r="B986" s="204" t="s">
        <v>3244</v>
      </c>
      <c r="C986" s="205" t="s">
        <v>73</v>
      </c>
      <c r="D986" s="204" t="s">
        <v>1243</v>
      </c>
      <c r="E986" s="204" t="s">
        <v>3245</v>
      </c>
      <c r="F986" s="205" t="s">
        <v>516</v>
      </c>
      <c r="G986" s="204">
        <v>0.66</v>
      </c>
      <c r="H986" s="204">
        <v>506.6</v>
      </c>
      <c r="I986" s="121">
        <v>537.17999999999995</v>
      </c>
      <c r="J986" s="204">
        <v>570.02</v>
      </c>
      <c r="K986" s="204" t="s">
        <v>45</v>
      </c>
      <c r="L986" s="204">
        <v>354.54</v>
      </c>
      <c r="M986" s="204">
        <v>376.21</v>
      </c>
    </row>
    <row r="987" spans="1:13" ht="16.5" hidden="1" customHeight="1">
      <c r="A987" s="111" t="s">
        <v>3247</v>
      </c>
      <c r="B987" s="204" t="s">
        <v>1637</v>
      </c>
      <c r="C987" s="205" t="s">
        <v>73</v>
      </c>
      <c r="D987" s="204" t="s">
        <v>1243</v>
      </c>
      <c r="E987" s="204" t="s">
        <v>1638</v>
      </c>
      <c r="F987" s="205" t="s">
        <v>516</v>
      </c>
      <c r="G987" s="204">
        <v>2.2734000000000001</v>
      </c>
      <c r="H987" s="204">
        <v>530.55999999999995</v>
      </c>
      <c r="I987" s="121">
        <v>547.29999999999995</v>
      </c>
      <c r="J987" s="204">
        <v>580.1</v>
      </c>
      <c r="K987" s="204" t="s">
        <v>45</v>
      </c>
      <c r="L987" s="204">
        <v>1244.23</v>
      </c>
      <c r="M987" s="204">
        <v>1318.8</v>
      </c>
    </row>
    <row r="988" spans="1:13" ht="16.5" hidden="1" customHeight="1">
      <c r="A988" s="111" t="s">
        <v>3248</v>
      </c>
      <c r="B988" s="204" t="s">
        <v>1637</v>
      </c>
      <c r="C988" s="205" t="s">
        <v>73</v>
      </c>
      <c r="D988" s="204" t="s">
        <v>1243</v>
      </c>
      <c r="E988" s="204" t="s">
        <v>1638</v>
      </c>
      <c r="F988" s="205" t="s">
        <v>516</v>
      </c>
      <c r="G988" s="204">
        <v>0.3664</v>
      </c>
      <c r="H988" s="204">
        <v>530.55999999999995</v>
      </c>
      <c r="I988" s="121">
        <v>547.29999999999995</v>
      </c>
      <c r="J988" s="204">
        <v>581.07000000000005</v>
      </c>
      <c r="K988" s="204" t="s">
        <v>45</v>
      </c>
      <c r="L988" s="204">
        <v>200.53</v>
      </c>
      <c r="M988" s="204">
        <v>212.9</v>
      </c>
    </row>
    <row r="989" spans="1:13" ht="16.5" hidden="1" customHeight="1">
      <c r="A989" s="111" t="s">
        <v>3249</v>
      </c>
      <c r="B989" s="204" t="s">
        <v>1637</v>
      </c>
      <c r="C989" s="205" t="s">
        <v>73</v>
      </c>
      <c r="D989" s="204" t="s">
        <v>1243</v>
      </c>
      <c r="E989" s="204" t="s">
        <v>1638</v>
      </c>
      <c r="F989" s="205" t="s">
        <v>516</v>
      </c>
      <c r="G989" s="204">
        <v>0.77300000000000002</v>
      </c>
      <c r="H989" s="204">
        <v>530.55999999999995</v>
      </c>
      <c r="I989" s="121">
        <v>549.88</v>
      </c>
      <c r="J989" s="204">
        <v>584.1</v>
      </c>
      <c r="K989" s="204" t="s">
        <v>45</v>
      </c>
      <c r="L989" s="204">
        <v>425.06</v>
      </c>
      <c r="M989" s="204">
        <v>451.51</v>
      </c>
    </row>
    <row r="990" spans="1:13" ht="16.5" hidden="1" customHeight="1">
      <c r="A990" s="111" t="s">
        <v>3250</v>
      </c>
      <c r="B990" s="204" t="s">
        <v>1637</v>
      </c>
      <c r="C990" s="205" t="s">
        <v>73</v>
      </c>
      <c r="D990" s="204" t="s">
        <v>1243</v>
      </c>
      <c r="E990" s="204" t="s">
        <v>1638</v>
      </c>
      <c r="F990" s="205" t="s">
        <v>516</v>
      </c>
      <c r="G990" s="204">
        <v>0.1258</v>
      </c>
      <c r="H990" s="204">
        <v>530.55999999999995</v>
      </c>
      <c r="I990" s="121">
        <v>549.88</v>
      </c>
      <c r="J990" s="204">
        <v>583.13</v>
      </c>
      <c r="K990" s="204" t="s">
        <v>45</v>
      </c>
      <c r="L990" s="204">
        <v>69.17</v>
      </c>
      <c r="M990" s="204">
        <v>73.36</v>
      </c>
    </row>
    <row r="991" spans="1:13" ht="16.5" hidden="1" customHeight="1">
      <c r="A991" s="111" t="s">
        <v>3251</v>
      </c>
      <c r="B991" s="204" t="s">
        <v>1639</v>
      </c>
      <c r="C991" s="205" t="s">
        <v>73</v>
      </c>
      <c r="D991" s="204" t="s">
        <v>1243</v>
      </c>
      <c r="E991" s="204" t="s">
        <v>1640</v>
      </c>
      <c r="F991" s="205" t="s">
        <v>516</v>
      </c>
      <c r="G991" s="204">
        <v>0.33610000000000001</v>
      </c>
      <c r="H991" s="204">
        <v>631.63</v>
      </c>
      <c r="I991" s="121">
        <v>652.91999999999996</v>
      </c>
      <c r="J991" s="204">
        <v>689.58</v>
      </c>
      <c r="K991" s="204" t="s">
        <v>45</v>
      </c>
      <c r="L991" s="204">
        <v>219.45</v>
      </c>
      <c r="M991" s="204">
        <v>231.77</v>
      </c>
    </row>
    <row r="992" spans="1:13" ht="16.5" hidden="1" customHeight="1">
      <c r="A992" s="111" t="s">
        <v>3252</v>
      </c>
      <c r="B992" s="204" t="s">
        <v>1639</v>
      </c>
      <c r="C992" s="205" t="s">
        <v>73</v>
      </c>
      <c r="D992" s="204" t="s">
        <v>1243</v>
      </c>
      <c r="E992" s="204" t="s">
        <v>1640</v>
      </c>
      <c r="F992" s="205" t="s">
        <v>516</v>
      </c>
      <c r="G992" s="204">
        <v>7.83</v>
      </c>
      <c r="H992" s="204">
        <v>631.63</v>
      </c>
      <c r="I992" s="121">
        <v>652.91999999999996</v>
      </c>
      <c r="J992" s="204">
        <v>690.65</v>
      </c>
      <c r="K992" s="204" t="s">
        <v>45</v>
      </c>
      <c r="L992" s="204">
        <v>5112.3599999999997</v>
      </c>
      <c r="M992" s="204">
        <v>5407.79</v>
      </c>
    </row>
    <row r="993" spans="1:13" ht="16.5" hidden="1" customHeight="1">
      <c r="A993" s="106" t="s">
        <v>3253</v>
      </c>
      <c r="B993" s="206" t="s">
        <v>3254</v>
      </c>
      <c r="C993" s="207" t="s">
        <v>73</v>
      </c>
      <c r="D993" s="206" t="s">
        <v>3255</v>
      </c>
      <c r="E993" s="206" t="s">
        <v>3256</v>
      </c>
      <c r="F993" s="207" t="s">
        <v>516</v>
      </c>
      <c r="G993" s="206">
        <v>0.5</v>
      </c>
      <c r="H993" s="206">
        <v>3.51</v>
      </c>
      <c r="I993" s="120">
        <v>3.51</v>
      </c>
      <c r="J993" s="206">
        <v>3.51</v>
      </c>
      <c r="K993" s="206" t="s">
        <v>45</v>
      </c>
      <c r="L993" s="206">
        <v>1.76</v>
      </c>
      <c r="M993" s="206">
        <v>1.76</v>
      </c>
    </row>
    <row r="994" spans="1:13" ht="16.5" hidden="1" customHeight="1">
      <c r="A994" s="111" t="s">
        <v>3257</v>
      </c>
      <c r="B994" s="204" t="s">
        <v>3258</v>
      </c>
      <c r="C994" s="205" t="s">
        <v>73</v>
      </c>
      <c r="D994" s="204" t="s">
        <v>3259</v>
      </c>
      <c r="E994" s="204" t="s">
        <v>3260</v>
      </c>
      <c r="F994" s="205" t="s">
        <v>516</v>
      </c>
      <c r="G994" s="204">
        <v>4.3886000000000003</v>
      </c>
      <c r="H994" s="204">
        <v>323.2</v>
      </c>
      <c r="I994" s="180">
        <v>312.07</v>
      </c>
      <c r="J994" s="204">
        <v>319.64</v>
      </c>
      <c r="K994" s="204" t="s">
        <v>45</v>
      </c>
      <c r="L994" s="204">
        <v>1369.55</v>
      </c>
      <c r="M994" s="204">
        <v>1402.77</v>
      </c>
    </row>
    <row r="995" spans="1:13" ht="16.5" hidden="1" customHeight="1">
      <c r="A995" s="111" t="s">
        <v>3261</v>
      </c>
      <c r="B995" s="204" t="s">
        <v>3258</v>
      </c>
      <c r="C995" s="205" t="s">
        <v>73</v>
      </c>
      <c r="D995" s="204" t="s">
        <v>3259</v>
      </c>
      <c r="E995" s="204" t="s">
        <v>3260</v>
      </c>
      <c r="F995" s="205" t="s">
        <v>516</v>
      </c>
      <c r="G995" s="204">
        <v>0.26200000000000001</v>
      </c>
      <c r="H995" s="204">
        <v>323.2</v>
      </c>
      <c r="I995" s="180">
        <v>312.07</v>
      </c>
      <c r="J995" s="204">
        <v>319.86</v>
      </c>
      <c r="K995" s="204" t="s">
        <v>45</v>
      </c>
      <c r="L995" s="204">
        <v>81.760000000000005</v>
      </c>
      <c r="M995" s="204">
        <v>83.8</v>
      </c>
    </row>
    <row r="996" spans="1:13" ht="16.5" hidden="1" customHeight="1">
      <c r="A996" s="106" t="s">
        <v>3262</v>
      </c>
      <c r="B996" s="202" t="s">
        <v>3263</v>
      </c>
      <c r="C996" s="203" t="s">
        <v>73</v>
      </c>
      <c r="D996" s="202" t="s">
        <v>3264</v>
      </c>
      <c r="E996" s="202" t="s">
        <v>3265</v>
      </c>
      <c r="F996" s="203" t="s">
        <v>516</v>
      </c>
      <c r="G996" s="202">
        <v>2.2652000000000001</v>
      </c>
      <c r="H996" s="202">
        <v>272.61</v>
      </c>
      <c r="I996" s="180">
        <v>268.29000000000002</v>
      </c>
      <c r="J996" s="202">
        <v>271.22000000000003</v>
      </c>
      <c r="K996" s="202" t="s">
        <v>45</v>
      </c>
      <c r="L996" s="202">
        <v>607.73</v>
      </c>
      <c r="M996" s="202">
        <v>614.37</v>
      </c>
    </row>
    <row r="997" spans="1:13" ht="16.5" hidden="1" customHeight="1">
      <c r="A997" s="106" t="s">
        <v>3266</v>
      </c>
      <c r="B997" s="202" t="s">
        <v>3267</v>
      </c>
      <c r="C997" s="203" t="s">
        <v>73</v>
      </c>
      <c r="D997" s="202" t="s">
        <v>3264</v>
      </c>
      <c r="E997" s="202" t="s">
        <v>3260</v>
      </c>
      <c r="F997" s="203" t="s">
        <v>516</v>
      </c>
      <c r="G997" s="202">
        <v>0.6</v>
      </c>
      <c r="H997" s="202">
        <v>281.45999999999998</v>
      </c>
      <c r="I997" s="180">
        <v>276.73</v>
      </c>
      <c r="J997" s="202">
        <v>280.04000000000002</v>
      </c>
      <c r="K997" s="202" t="s">
        <v>45</v>
      </c>
      <c r="L997" s="202">
        <v>166.04</v>
      </c>
      <c r="M997" s="202">
        <v>168.02</v>
      </c>
    </row>
    <row r="998" spans="1:13" ht="16.5" hidden="1" customHeight="1">
      <c r="A998" s="106" t="s">
        <v>3268</v>
      </c>
      <c r="B998" s="202" t="s">
        <v>3269</v>
      </c>
      <c r="C998" s="203" t="s">
        <v>73</v>
      </c>
      <c r="D998" s="202" t="s">
        <v>3270</v>
      </c>
      <c r="E998" s="202" t="s">
        <v>3271</v>
      </c>
      <c r="F998" s="203" t="s">
        <v>516</v>
      </c>
      <c r="G998" s="202">
        <v>0.2</v>
      </c>
      <c r="H998" s="202">
        <v>34.42</v>
      </c>
      <c r="I998" s="180">
        <v>31.59</v>
      </c>
      <c r="J998" s="202">
        <v>33.57</v>
      </c>
      <c r="K998" s="202" t="s">
        <v>45</v>
      </c>
      <c r="L998" s="202">
        <v>6.32</v>
      </c>
      <c r="M998" s="202">
        <v>6.71</v>
      </c>
    </row>
    <row r="999" spans="1:13" ht="16.5" hidden="1" customHeight="1">
      <c r="A999" s="106" t="s">
        <v>3272</v>
      </c>
      <c r="B999" s="202" t="s">
        <v>1268</v>
      </c>
      <c r="C999" s="203" t="s">
        <v>73</v>
      </c>
      <c r="D999" s="202" t="s">
        <v>1269</v>
      </c>
      <c r="E999" s="202" t="s">
        <v>1270</v>
      </c>
      <c r="F999" s="203" t="s">
        <v>516</v>
      </c>
      <c r="G999" s="202">
        <v>1.2908999999999999</v>
      </c>
      <c r="H999" s="202">
        <v>28.17</v>
      </c>
      <c r="I999" s="180">
        <v>24.57</v>
      </c>
      <c r="J999" s="202">
        <v>27.02</v>
      </c>
      <c r="K999" s="202" t="s">
        <v>45</v>
      </c>
      <c r="L999" s="202">
        <v>31.72</v>
      </c>
      <c r="M999" s="202">
        <v>34.880000000000003</v>
      </c>
    </row>
    <row r="1000" spans="1:13" ht="16.5" hidden="1" customHeight="1">
      <c r="A1000" s="111" t="s">
        <v>3273</v>
      </c>
      <c r="B1000" s="204" t="s">
        <v>3274</v>
      </c>
      <c r="C1000" s="205" t="s">
        <v>73</v>
      </c>
      <c r="D1000" s="204" t="s">
        <v>3275</v>
      </c>
      <c r="E1000" s="204" t="s">
        <v>3276</v>
      </c>
      <c r="F1000" s="205" t="s">
        <v>516</v>
      </c>
      <c r="G1000" s="204">
        <v>0.90300000000000002</v>
      </c>
      <c r="H1000" s="204">
        <v>104.09</v>
      </c>
      <c r="I1000" s="180">
        <v>99.57</v>
      </c>
      <c r="J1000" s="204">
        <v>102.64</v>
      </c>
      <c r="K1000" s="204" t="s">
        <v>45</v>
      </c>
      <c r="L1000" s="204">
        <v>89.91</v>
      </c>
      <c r="M1000" s="204">
        <v>92.68</v>
      </c>
    </row>
    <row r="1001" spans="1:13" ht="16.5" hidden="1" customHeight="1">
      <c r="A1001" s="111" t="s">
        <v>3277</v>
      </c>
      <c r="B1001" s="204" t="s">
        <v>3274</v>
      </c>
      <c r="C1001" s="205" t="s">
        <v>73</v>
      </c>
      <c r="D1001" s="204" t="s">
        <v>3275</v>
      </c>
      <c r="E1001" s="204" t="s">
        <v>3276</v>
      </c>
      <c r="F1001" s="205" t="s">
        <v>516</v>
      </c>
      <c r="G1001" s="204">
        <v>2.7719999999999998</v>
      </c>
      <c r="H1001" s="204">
        <v>104.09</v>
      </c>
      <c r="I1001" s="180">
        <v>99.57</v>
      </c>
      <c r="J1001" s="204">
        <v>102.73</v>
      </c>
      <c r="K1001" s="204" t="s">
        <v>45</v>
      </c>
      <c r="L1001" s="204">
        <v>276.01</v>
      </c>
      <c r="M1001" s="204">
        <v>284.77</v>
      </c>
    </row>
    <row r="1002" spans="1:13" ht="16.5" hidden="1" customHeight="1">
      <c r="A1002" s="106" t="s">
        <v>3278</v>
      </c>
      <c r="B1002" s="202" t="s">
        <v>3279</v>
      </c>
      <c r="C1002" s="203" t="s">
        <v>73</v>
      </c>
      <c r="D1002" s="202" t="s">
        <v>1243</v>
      </c>
      <c r="E1002" s="202" t="s">
        <v>3280</v>
      </c>
      <c r="F1002" s="203" t="s">
        <v>516</v>
      </c>
      <c r="G1002" s="202">
        <v>9.5999999999999992E-3</v>
      </c>
      <c r="H1002" s="202">
        <v>235.78</v>
      </c>
      <c r="I1002" s="121">
        <v>448.78</v>
      </c>
      <c r="J1002" s="202">
        <v>474.68</v>
      </c>
      <c r="K1002" s="202" t="s">
        <v>45</v>
      </c>
      <c r="L1002" s="202">
        <v>4.3099999999999996</v>
      </c>
      <c r="M1002" s="202">
        <v>4.5599999999999996</v>
      </c>
    </row>
    <row r="1003" spans="1:13" ht="16.5" hidden="1" customHeight="1">
      <c r="A1003" s="106" t="s">
        <v>3281</v>
      </c>
      <c r="B1003" s="202" t="s">
        <v>3282</v>
      </c>
      <c r="C1003" s="203" t="s">
        <v>73</v>
      </c>
      <c r="D1003" s="202" t="s">
        <v>1243</v>
      </c>
      <c r="E1003" s="202" t="s">
        <v>3245</v>
      </c>
      <c r="F1003" s="203" t="s">
        <v>516</v>
      </c>
      <c r="G1003" s="202">
        <v>0.25</v>
      </c>
      <c r="H1003" s="202">
        <v>281.33</v>
      </c>
      <c r="I1003" s="121">
        <v>502.88</v>
      </c>
      <c r="J1003" s="202">
        <v>535.29</v>
      </c>
      <c r="K1003" s="202" t="s">
        <v>45</v>
      </c>
      <c r="L1003" s="202">
        <v>125.72</v>
      </c>
      <c r="M1003" s="202">
        <v>133.82</v>
      </c>
    </row>
    <row r="1004" spans="1:13" ht="16.5" hidden="1" customHeight="1">
      <c r="A1004" s="106" t="s">
        <v>3283</v>
      </c>
      <c r="B1004" s="202" t="s">
        <v>3284</v>
      </c>
      <c r="C1004" s="203" t="s">
        <v>73</v>
      </c>
      <c r="D1004" s="202" t="s">
        <v>1243</v>
      </c>
      <c r="E1004" s="202" t="s">
        <v>1638</v>
      </c>
      <c r="F1004" s="203" t="s">
        <v>516</v>
      </c>
      <c r="G1004" s="202">
        <v>0.2</v>
      </c>
      <c r="H1004" s="202">
        <v>304.12</v>
      </c>
      <c r="I1004" s="121">
        <v>524.32000000000005</v>
      </c>
      <c r="J1004" s="202">
        <v>558.54</v>
      </c>
      <c r="K1004" s="202" t="s">
        <v>45</v>
      </c>
      <c r="L1004" s="202">
        <v>104.86</v>
      </c>
      <c r="M1004" s="202">
        <v>111.71</v>
      </c>
    </row>
    <row r="1005" spans="1:13" ht="16.5" hidden="1" customHeight="1">
      <c r="A1005" s="106" t="s">
        <v>3285</v>
      </c>
      <c r="B1005" s="202" t="s">
        <v>3286</v>
      </c>
      <c r="C1005" s="203" t="s">
        <v>73</v>
      </c>
      <c r="D1005" s="202" t="s">
        <v>3287</v>
      </c>
      <c r="E1005" s="202" t="s">
        <v>3288</v>
      </c>
      <c r="F1005" s="203" t="s">
        <v>516</v>
      </c>
      <c r="G1005" s="202">
        <v>15.8012</v>
      </c>
      <c r="H1005" s="202">
        <v>5.22</v>
      </c>
      <c r="I1005" s="180">
        <v>4.63</v>
      </c>
      <c r="J1005" s="202">
        <v>5.05</v>
      </c>
      <c r="K1005" s="202" t="s">
        <v>45</v>
      </c>
      <c r="L1005" s="202">
        <v>73.16</v>
      </c>
      <c r="M1005" s="202">
        <v>79.8</v>
      </c>
    </row>
    <row r="1006" spans="1:13" ht="16.5" hidden="1" customHeight="1">
      <c r="A1006" s="106" t="s">
        <v>3289</v>
      </c>
      <c r="B1006" s="202" t="s">
        <v>3290</v>
      </c>
      <c r="C1006" s="203" t="s">
        <v>73</v>
      </c>
      <c r="D1006" s="202" t="s">
        <v>3291</v>
      </c>
      <c r="E1006" s="202" t="s">
        <v>3292</v>
      </c>
      <c r="F1006" s="203" t="s">
        <v>516</v>
      </c>
      <c r="G1006" s="202">
        <v>11.8337</v>
      </c>
      <c r="H1006" s="202">
        <v>9.26</v>
      </c>
      <c r="I1006" s="180">
        <v>8.66</v>
      </c>
      <c r="J1006" s="202">
        <v>9.08</v>
      </c>
      <c r="K1006" s="202" t="s">
        <v>45</v>
      </c>
      <c r="L1006" s="202">
        <v>102.48</v>
      </c>
      <c r="M1006" s="202">
        <v>107.45</v>
      </c>
    </row>
    <row r="1007" spans="1:13" ht="16.5" hidden="1" customHeight="1">
      <c r="A1007" s="111" t="s">
        <v>3293</v>
      </c>
      <c r="B1007" s="204" t="s">
        <v>1641</v>
      </c>
      <c r="C1007" s="205" t="s">
        <v>73</v>
      </c>
      <c r="D1007" s="204" t="s">
        <v>1642</v>
      </c>
      <c r="E1007" s="204" t="s">
        <v>1643</v>
      </c>
      <c r="F1007" s="205" t="s">
        <v>516</v>
      </c>
      <c r="G1007" s="204">
        <v>4.8322000000000003</v>
      </c>
      <c r="H1007" s="204">
        <v>92.09</v>
      </c>
      <c r="I1007" s="180">
        <v>90.14</v>
      </c>
      <c r="J1007" s="204">
        <v>91.51</v>
      </c>
      <c r="K1007" s="204" t="s">
        <v>45</v>
      </c>
      <c r="L1007" s="204">
        <v>435.57</v>
      </c>
      <c r="M1007" s="204">
        <v>442.19</v>
      </c>
    </row>
    <row r="1008" spans="1:13" ht="16.5" hidden="1" customHeight="1">
      <c r="A1008" s="111" t="s">
        <v>3294</v>
      </c>
      <c r="B1008" s="204" t="s">
        <v>1641</v>
      </c>
      <c r="C1008" s="205" t="s">
        <v>73</v>
      </c>
      <c r="D1008" s="204" t="s">
        <v>1642</v>
      </c>
      <c r="E1008" s="204" t="s">
        <v>1643</v>
      </c>
      <c r="F1008" s="205" t="s">
        <v>516</v>
      </c>
      <c r="G1008" s="204">
        <v>3.61E-2</v>
      </c>
      <c r="H1008" s="204">
        <v>92.09</v>
      </c>
      <c r="I1008" s="180">
        <v>90.14</v>
      </c>
      <c r="J1008" s="204">
        <v>91.47</v>
      </c>
      <c r="K1008" s="204" t="s">
        <v>45</v>
      </c>
      <c r="L1008" s="204">
        <v>3.25</v>
      </c>
      <c r="M1008" s="204">
        <v>3.3</v>
      </c>
    </row>
    <row r="1009" spans="1:13" ht="16.5" hidden="1" customHeight="1">
      <c r="A1009" s="106" t="s">
        <v>3295</v>
      </c>
      <c r="B1009" s="202" t="s">
        <v>3296</v>
      </c>
      <c r="C1009" s="203" t="s">
        <v>73</v>
      </c>
      <c r="D1009" s="202" t="s">
        <v>3297</v>
      </c>
      <c r="E1009" s="202" t="s">
        <v>3298</v>
      </c>
      <c r="F1009" s="203" t="s">
        <v>516</v>
      </c>
      <c r="G1009" s="202">
        <v>5.1422999999999996</v>
      </c>
      <c r="H1009" s="202">
        <v>18.66</v>
      </c>
      <c r="I1009" s="180">
        <v>15.86</v>
      </c>
      <c r="J1009" s="202">
        <v>17.82</v>
      </c>
      <c r="K1009" s="202" t="s">
        <v>45</v>
      </c>
      <c r="L1009" s="202">
        <v>81.56</v>
      </c>
      <c r="M1009" s="202">
        <v>91.64</v>
      </c>
    </row>
    <row r="1010" spans="1:13" ht="16.5" hidden="1" customHeight="1">
      <c r="A1010" s="111" t="s">
        <v>3299</v>
      </c>
      <c r="B1010" s="204" t="s">
        <v>3300</v>
      </c>
      <c r="C1010" s="205" t="s">
        <v>73</v>
      </c>
      <c r="D1010" s="204" t="s">
        <v>3301</v>
      </c>
      <c r="E1010" s="204" t="s">
        <v>3302</v>
      </c>
      <c r="F1010" s="205" t="s">
        <v>516</v>
      </c>
      <c r="G1010" s="204">
        <v>17.385999999999999</v>
      </c>
      <c r="H1010" s="204">
        <v>39.520000000000003</v>
      </c>
      <c r="I1010" s="180">
        <v>37.51</v>
      </c>
      <c r="J1010" s="204">
        <v>38.92</v>
      </c>
      <c r="K1010" s="204" t="s">
        <v>45</v>
      </c>
      <c r="L1010" s="204">
        <v>652.15</v>
      </c>
      <c r="M1010" s="204">
        <v>676.66</v>
      </c>
    </row>
    <row r="1011" spans="1:13" ht="16.5" hidden="1" customHeight="1">
      <c r="A1011" s="111" t="s">
        <v>3303</v>
      </c>
      <c r="B1011" s="204" t="s">
        <v>3300</v>
      </c>
      <c r="C1011" s="205" t="s">
        <v>73</v>
      </c>
      <c r="D1011" s="204" t="s">
        <v>3301</v>
      </c>
      <c r="E1011" s="204" t="s">
        <v>3302</v>
      </c>
      <c r="F1011" s="205" t="s">
        <v>516</v>
      </c>
      <c r="G1011" s="204">
        <v>1.974</v>
      </c>
      <c r="H1011" s="204">
        <v>39.520000000000003</v>
      </c>
      <c r="I1011" s="180">
        <v>37.51</v>
      </c>
      <c r="J1011" s="204">
        <v>38.880000000000003</v>
      </c>
      <c r="K1011" s="204" t="s">
        <v>45</v>
      </c>
      <c r="L1011" s="204">
        <v>74.040000000000006</v>
      </c>
      <c r="M1011" s="204">
        <v>76.75</v>
      </c>
    </row>
    <row r="1012" spans="1:13" ht="16.5" hidden="1" customHeight="1">
      <c r="A1012" s="106" t="s">
        <v>3304</v>
      </c>
      <c r="B1012" s="202" t="s">
        <v>1644</v>
      </c>
      <c r="C1012" s="203" t="s">
        <v>73</v>
      </c>
      <c r="D1012" s="202" t="s">
        <v>1645</v>
      </c>
      <c r="E1012" s="202" t="s">
        <v>1646</v>
      </c>
      <c r="F1012" s="203" t="s">
        <v>516</v>
      </c>
      <c r="G1012" s="202">
        <v>3.7355</v>
      </c>
      <c r="H1012" s="202">
        <v>57.44</v>
      </c>
      <c r="I1012" s="180">
        <v>53.39</v>
      </c>
      <c r="J1012" s="202">
        <v>56.23</v>
      </c>
      <c r="K1012" s="202" t="s">
        <v>45</v>
      </c>
      <c r="L1012" s="202">
        <v>199.44</v>
      </c>
      <c r="M1012" s="202">
        <v>210.05</v>
      </c>
    </row>
    <row r="1013" spans="1:13" ht="16.5" hidden="1" customHeight="1">
      <c r="A1013" s="111" t="s">
        <v>3305</v>
      </c>
      <c r="B1013" s="204" t="s">
        <v>3306</v>
      </c>
      <c r="C1013" s="205" t="s">
        <v>73</v>
      </c>
      <c r="D1013" s="204" t="s">
        <v>3307</v>
      </c>
      <c r="E1013" s="204" t="s">
        <v>3308</v>
      </c>
      <c r="F1013" s="205" t="s">
        <v>516</v>
      </c>
      <c r="G1013" s="204">
        <v>27.891999999999999</v>
      </c>
      <c r="H1013" s="204">
        <v>33.22</v>
      </c>
      <c r="I1013" s="180">
        <v>29.62</v>
      </c>
      <c r="J1013" s="204">
        <v>32.14</v>
      </c>
      <c r="K1013" s="204" t="s">
        <v>45</v>
      </c>
      <c r="L1013" s="204">
        <v>826.16</v>
      </c>
      <c r="M1013" s="204">
        <v>896.45</v>
      </c>
    </row>
    <row r="1014" spans="1:13" ht="16.5" hidden="1" customHeight="1">
      <c r="A1014" s="111" t="s">
        <v>3309</v>
      </c>
      <c r="B1014" s="204" t="s">
        <v>3306</v>
      </c>
      <c r="C1014" s="205" t="s">
        <v>73</v>
      </c>
      <c r="D1014" s="204" t="s">
        <v>3307</v>
      </c>
      <c r="E1014" s="204" t="s">
        <v>3308</v>
      </c>
      <c r="F1014" s="205" t="s">
        <v>516</v>
      </c>
      <c r="G1014" s="204">
        <v>2.9129999999999998</v>
      </c>
      <c r="H1014" s="204">
        <v>33.22</v>
      </c>
      <c r="I1014" s="180">
        <v>29.62</v>
      </c>
      <c r="J1014" s="204">
        <v>32.07</v>
      </c>
      <c r="K1014" s="204" t="s">
        <v>45</v>
      </c>
      <c r="L1014" s="204">
        <v>86.28</v>
      </c>
      <c r="M1014" s="204">
        <v>93.42</v>
      </c>
    </row>
    <row r="1015" spans="1:13" ht="16.5" hidden="1" customHeight="1">
      <c r="A1015" s="106" t="s">
        <v>3310</v>
      </c>
      <c r="B1015" s="202" t="s">
        <v>1647</v>
      </c>
      <c r="C1015" s="203" t="s">
        <v>73</v>
      </c>
      <c r="D1015" s="202" t="s">
        <v>1648</v>
      </c>
      <c r="E1015" s="202" t="s">
        <v>1649</v>
      </c>
      <c r="F1015" s="203" t="s">
        <v>516</v>
      </c>
      <c r="G1015" s="202">
        <v>2.6812</v>
      </c>
      <c r="H1015" s="202">
        <v>10.79</v>
      </c>
      <c r="I1015" s="180">
        <v>10.63</v>
      </c>
      <c r="J1015" s="202">
        <v>10.74</v>
      </c>
      <c r="K1015" s="202" t="s">
        <v>45</v>
      </c>
      <c r="L1015" s="202">
        <v>28.5</v>
      </c>
      <c r="M1015" s="202">
        <v>28.8</v>
      </c>
    </row>
    <row r="1016" spans="1:13" ht="16.5" hidden="1" customHeight="1">
      <c r="A1016" s="111" t="s">
        <v>3311</v>
      </c>
      <c r="B1016" s="204" t="s">
        <v>1650</v>
      </c>
      <c r="C1016" s="205" t="s">
        <v>73</v>
      </c>
      <c r="D1016" s="204" t="s">
        <v>1648</v>
      </c>
      <c r="E1016" s="204" t="s">
        <v>1651</v>
      </c>
      <c r="F1016" s="205" t="s">
        <v>516</v>
      </c>
      <c r="G1016" s="204">
        <v>19.329000000000001</v>
      </c>
      <c r="H1016" s="204">
        <v>9.69</v>
      </c>
      <c r="I1016" s="180">
        <v>9.23</v>
      </c>
      <c r="J1016" s="204">
        <v>9.5500000000000007</v>
      </c>
      <c r="K1016" s="204" t="s">
        <v>45</v>
      </c>
      <c r="L1016" s="204">
        <v>178.41</v>
      </c>
      <c r="M1016" s="204">
        <v>184.59</v>
      </c>
    </row>
    <row r="1017" spans="1:13" ht="16.5" hidden="1" customHeight="1">
      <c r="A1017" s="111" t="s">
        <v>3312</v>
      </c>
      <c r="B1017" s="204" t="s">
        <v>1650</v>
      </c>
      <c r="C1017" s="205" t="s">
        <v>73</v>
      </c>
      <c r="D1017" s="204" t="s">
        <v>1648</v>
      </c>
      <c r="E1017" s="204" t="s">
        <v>1651</v>
      </c>
      <c r="F1017" s="205" t="s">
        <v>516</v>
      </c>
      <c r="G1017" s="204">
        <v>0.14430000000000001</v>
      </c>
      <c r="H1017" s="204">
        <v>9.69</v>
      </c>
      <c r="I1017" s="180">
        <v>9.23</v>
      </c>
      <c r="J1017" s="204">
        <v>9.5399999999999991</v>
      </c>
      <c r="K1017" s="204" t="s">
        <v>45</v>
      </c>
      <c r="L1017" s="204">
        <v>1.33</v>
      </c>
      <c r="M1017" s="204">
        <v>1.38</v>
      </c>
    </row>
    <row r="1018" spans="1:13" ht="16.5" hidden="1" customHeight="1">
      <c r="A1018" s="106" t="s">
        <v>3313</v>
      </c>
      <c r="B1018" s="202" t="s">
        <v>3314</v>
      </c>
      <c r="C1018" s="203" t="s">
        <v>73</v>
      </c>
      <c r="D1018" s="202" t="s">
        <v>3315</v>
      </c>
      <c r="E1018" s="202" t="s">
        <v>3316</v>
      </c>
      <c r="F1018" s="203" t="s">
        <v>516</v>
      </c>
      <c r="G1018" s="202">
        <v>40.649500000000003</v>
      </c>
      <c r="H1018" s="202">
        <v>42.94</v>
      </c>
      <c r="I1018" s="180">
        <v>41.32</v>
      </c>
      <c r="J1018" s="202">
        <v>42.45</v>
      </c>
      <c r="K1018" s="202" t="s">
        <v>45</v>
      </c>
      <c r="L1018" s="202">
        <v>1679.64</v>
      </c>
      <c r="M1018" s="202">
        <v>1725.57</v>
      </c>
    </row>
    <row r="1019" spans="1:13" ht="16.5" hidden="1" customHeight="1">
      <c r="A1019" s="111" t="s">
        <v>3317</v>
      </c>
      <c r="B1019" s="204" t="s">
        <v>3318</v>
      </c>
      <c r="C1019" s="205" t="s">
        <v>73</v>
      </c>
      <c r="D1019" s="204" t="s">
        <v>3319</v>
      </c>
      <c r="E1019" s="204" t="s">
        <v>3320</v>
      </c>
      <c r="F1019" s="205" t="s">
        <v>516</v>
      </c>
      <c r="G1019" s="204">
        <v>0.39839999999999998</v>
      </c>
      <c r="H1019" s="204">
        <v>38.380000000000003</v>
      </c>
      <c r="I1019" s="180">
        <v>34.03</v>
      </c>
      <c r="J1019" s="204">
        <v>37.08</v>
      </c>
      <c r="K1019" s="204" t="s">
        <v>45</v>
      </c>
      <c r="L1019" s="204">
        <v>13.56</v>
      </c>
      <c r="M1019" s="204">
        <v>14.77</v>
      </c>
    </row>
    <row r="1020" spans="1:13" ht="16.5" hidden="1" customHeight="1">
      <c r="A1020" s="111" t="s">
        <v>3321</v>
      </c>
      <c r="B1020" s="204" t="s">
        <v>3318</v>
      </c>
      <c r="C1020" s="205" t="s">
        <v>73</v>
      </c>
      <c r="D1020" s="204" t="s">
        <v>3319</v>
      </c>
      <c r="E1020" s="204" t="s">
        <v>3320</v>
      </c>
      <c r="F1020" s="205" t="s">
        <v>516</v>
      </c>
      <c r="G1020" s="204">
        <v>0.4178</v>
      </c>
      <c r="H1020" s="204">
        <v>38.380000000000003</v>
      </c>
      <c r="I1020" s="180">
        <v>34.03</v>
      </c>
      <c r="J1020" s="204">
        <v>36.99</v>
      </c>
      <c r="K1020" s="204" t="s">
        <v>45</v>
      </c>
      <c r="L1020" s="204">
        <v>14.22</v>
      </c>
      <c r="M1020" s="204">
        <v>15.45</v>
      </c>
    </row>
    <row r="1021" spans="1:13" ht="16.5" hidden="1" customHeight="1">
      <c r="A1021" s="111" t="s">
        <v>3322</v>
      </c>
      <c r="B1021" s="204" t="s">
        <v>3323</v>
      </c>
      <c r="C1021" s="205" t="s">
        <v>73</v>
      </c>
      <c r="D1021" s="204" t="s">
        <v>3324</v>
      </c>
      <c r="E1021" s="204" t="s">
        <v>3325</v>
      </c>
      <c r="F1021" s="205" t="s">
        <v>516</v>
      </c>
      <c r="G1021" s="204">
        <v>16.098700000000001</v>
      </c>
      <c r="H1021" s="204">
        <v>19.07</v>
      </c>
      <c r="I1021" s="180">
        <v>17.440000000000001</v>
      </c>
      <c r="J1021" s="204">
        <v>18.579999999999998</v>
      </c>
      <c r="K1021" s="204" t="s">
        <v>45</v>
      </c>
      <c r="L1021" s="204">
        <v>280.76</v>
      </c>
      <c r="M1021" s="204">
        <v>299.11</v>
      </c>
    </row>
    <row r="1022" spans="1:13" ht="16.5" hidden="1" customHeight="1">
      <c r="A1022" s="111" t="s">
        <v>3326</v>
      </c>
      <c r="B1022" s="204" t="s">
        <v>3323</v>
      </c>
      <c r="C1022" s="205" t="s">
        <v>73</v>
      </c>
      <c r="D1022" s="204" t="s">
        <v>3324</v>
      </c>
      <c r="E1022" s="204" t="s">
        <v>3325</v>
      </c>
      <c r="F1022" s="205" t="s">
        <v>516</v>
      </c>
      <c r="G1022" s="204">
        <v>1.044</v>
      </c>
      <c r="H1022" s="204">
        <v>19.07</v>
      </c>
      <c r="I1022" s="180">
        <v>17.440000000000001</v>
      </c>
      <c r="J1022" s="204">
        <v>18.55</v>
      </c>
      <c r="K1022" s="204" t="s">
        <v>45</v>
      </c>
      <c r="L1022" s="204">
        <v>18.21</v>
      </c>
      <c r="M1022" s="204">
        <v>19.37</v>
      </c>
    </row>
    <row r="1023" spans="1:13" ht="16.5" hidden="1" customHeight="1">
      <c r="A1023" s="111" t="s">
        <v>3327</v>
      </c>
      <c r="B1023" s="204" t="s">
        <v>593</v>
      </c>
      <c r="C1023" s="205" t="s">
        <v>73</v>
      </c>
      <c r="D1023" s="204" t="s">
        <v>594</v>
      </c>
      <c r="E1023" s="204" t="s">
        <v>595</v>
      </c>
      <c r="F1023" s="205" t="s">
        <v>516</v>
      </c>
      <c r="G1023" s="204">
        <v>336.82900000000001</v>
      </c>
      <c r="H1023" s="204">
        <v>64.83</v>
      </c>
      <c r="I1023" s="180">
        <v>55.79</v>
      </c>
      <c r="J1023" s="204">
        <v>62.12</v>
      </c>
      <c r="K1023" s="204" t="s">
        <v>45</v>
      </c>
      <c r="L1023" s="204">
        <v>18791.689999999999</v>
      </c>
      <c r="M1023" s="204">
        <v>20923.82</v>
      </c>
    </row>
    <row r="1024" spans="1:13" ht="16.5" hidden="1" customHeight="1">
      <c r="A1024" s="111" t="s">
        <v>3328</v>
      </c>
      <c r="B1024" s="204" t="s">
        <v>593</v>
      </c>
      <c r="C1024" s="205" t="s">
        <v>73</v>
      </c>
      <c r="D1024" s="204" t="s">
        <v>594</v>
      </c>
      <c r="E1024" s="204" t="s">
        <v>595</v>
      </c>
      <c r="F1024" s="205" t="s">
        <v>516</v>
      </c>
      <c r="G1024" s="204">
        <v>27.798300000000001</v>
      </c>
      <c r="H1024" s="204">
        <v>64.83</v>
      </c>
      <c r="I1024" s="180">
        <v>55.79</v>
      </c>
      <c r="J1024" s="204">
        <v>61.93</v>
      </c>
      <c r="K1024" s="204" t="s">
        <v>45</v>
      </c>
      <c r="L1024" s="204">
        <v>1550.87</v>
      </c>
      <c r="M1024" s="204">
        <v>1721.55</v>
      </c>
    </row>
    <row r="1025" spans="1:13" ht="16.5" hidden="1" customHeight="1">
      <c r="A1025" s="111" t="s">
        <v>3329</v>
      </c>
      <c r="B1025" s="204" t="s">
        <v>593</v>
      </c>
      <c r="C1025" s="205" t="s">
        <v>73</v>
      </c>
      <c r="D1025" s="204" t="s">
        <v>594</v>
      </c>
      <c r="E1025" s="204" t="s">
        <v>595</v>
      </c>
      <c r="F1025" s="205" t="s">
        <v>516</v>
      </c>
      <c r="G1025" s="204">
        <v>3.3344</v>
      </c>
      <c r="H1025" s="204">
        <v>64.83</v>
      </c>
      <c r="I1025" s="180">
        <v>55.79</v>
      </c>
      <c r="J1025" s="204">
        <v>61.93</v>
      </c>
      <c r="K1025" s="204" t="s">
        <v>45</v>
      </c>
      <c r="L1025" s="204">
        <v>186.03</v>
      </c>
      <c r="M1025" s="204">
        <v>206.5</v>
      </c>
    </row>
    <row r="1026" spans="1:13" ht="16.5" hidden="1" customHeight="1">
      <c r="A1026" s="111" t="s">
        <v>3330</v>
      </c>
      <c r="B1026" s="204" t="s">
        <v>593</v>
      </c>
      <c r="C1026" s="205" t="s">
        <v>73</v>
      </c>
      <c r="D1026" s="204" t="s">
        <v>594</v>
      </c>
      <c r="E1026" s="204" t="s">
        <v>595</v>
      </c>
      <c r="F1026" s="205" t="s">
        <v>516</v>
      </c>
      <c r="G1026" s="204">
        <v>0.1</v>
      </c>
      <c r="H1026" s="204">
        <v>64.83</v>
      </c>
      <c r="I1026" s="180">
        <v>55.79</v>
      </c>
      <c r="J1026" s="204">
        <v>62.12</v>
      </c>
      <c r="K1026" s="204" t="s">
        <v>45</v>
      </c>
      <c r="L1026" s="204">
        <v>5.58</v>
      </c>
      <c r="M1026" s="204">
        <v>6.21</v>
      </c>
    </row>
    <row r="1027" spans="1:13" ht="16.5" hidden="1" customHeight="1">
      <c r="A1027" s="111" t="s">
        <v>3331</v>
      </c>
      <c r="B1027" s="204" t="s">
        <v>598</v>
      </c>
      <c r="C1027" s="205" t="s">
        <v>73</v>
      </c>
      <c r="D1027" s="204" t="s">
        <v>594</v>
      </c>
      <c r="E1027" s="204" t="s">
        <v>599</v>
      </c>
      <c r="F1027" s="205" t="s">
        <v>516</v>
      </c>
      <c r="G1027" s="204">
        <v>72.934299999999993</v>
      </c>
      <c r="H1027" s="204">
        <v>94.7</v>
      </c>
      <c r="I1027" s="180">
        <v>80.22</v>
      </c>
      <c r="J1027" s="204">
        <v>90.35</v>
      </c>
      <c r="K1027" s="204" t="s">
        <v>45</v>
      </c>
      <c r="L1027" s="204">
        <v>5850.79</v>
      </c>
      <c r="M1027" s="204">
        <v>6589.61</v>
      </c>
    </row>
    <row r="1028" spans="1:13" ht="16.5" hidden="1" customHeight="1">
      <c r="A1028" s="111" t="s">
        <v>3332</v>
      </c>
      <c r="B1028" s="204" t="s">
        <v>598</v>
      </c>
      <c r="C1028" s="205" t="s">
        <v>73</v>
      </c>
      <c r="D1028" s="204" t="s">
        <v>594</v>
      </c>
      <c r="E1028" s="204" t="s">
        <v>599</v>
      </c>
      <c r="F1028" s="205" t="s">
        <v>516</v>
      </c>
      <c r="G1028" s="204">
        <v>3.39</v>
      </c>
      <c r="H1028" s="204">
        <v>94.7</v>
      </c>
      <c r="I1028" s="180">
        <v>80.22</v>
      </c>
      <c r="J1028" s="204">
        <v>90.06</v>
      </c>
      <c r="K1028" s="204" t="s">
        <v>45</v>
      </c>
      <c r="L1028" s="204">
        <v>271.95</v>
      </c>
      <c r="M1028" s="204">
        <v>305.3</v>
      </c>
    </row>
    <row r="1029" spans="1:13" ht="16.5" hidden="1" customHeight="1">
      <c r="A1029" s="106" t="s">
        <v>3333</v>
      </c>
      <c r="B1029" s="202" t="s">
        <v>3334</v>
      </c>
      <c r="C1029" s="203" t="s">
        <v>73</v>
      </c>
      <c r="D1029" s="202" t="s">
        <v>3238</v>
      </c>
      <c r="E1029" s="202" t="s">
        <v>3242</v>
      </c>
      <c r="F1029" s="203" t="s">
        <v>516</v>
      </c>
      <c r="G1029" s="202">
        <v>0.4</v>
      </c>
      <c r="H1029" s="202">
        <v>339.35</v>
      </c>
      <c r="I1029" s="121">
        <v>553.35</v>
      </c>
      <c r="J1029" s="202">
        <v>582.41</v>
      </c>
      <c r="K1029" s="202" t="s">
        <v>45</v>
      </c>
      <c r="L1029" s="202">
        <v>221.34</v>
      </c>
      <c r="M1029" s="202">
        <v>232.96</v>
      </c>
    </row>
    <row r="1030" spans="1:13" ht="16.5" hidden="1" customHeight="1">
      <c r="A1030" s="111" t="s">
        <v>3335</v>
      </c>
      <c r="B1030" s="204" t="s">
        <v>1652</v>
      </c>
      <c r="C1030" s="205" t="s">
        <v>73</v>
      </c>
      <c r="D1030" s="204" t="s">
        <v>1653</v>
      </c>
      <c r="E1030" s="204" t="s">
        <v>1654</v>
      </c>
      <c r="F1030" s="205" t="s">
        <v>516</v>
      </c>
      <c r="G1030" s="204">
        <v>61.85</v>
      </c>
      <c r="H1030" s="204">
        <v>83.49</v>
      </c>
      <c r="I1030" s="180">
        <v>72.63</v>
      </c>
      <c r="J1030" s="204">
        <v>80.23</v>
      </c>
      <c r="K1030" s="204" t="s">
        <v>45</v>
      </c>
      <c r="L1030" s="204">
        <v>4492.17</v>
      </c>
      <c r="M1030" s="204">
        <v>4962.2299999999996</v>
      </c>
    </row>
    <row r="1031" spans="1:13" ht="16.5" hidden="1" customHeight="1">
      <c r="A1031" s="111" t="s">
        <v>3336</v>
      </c>
      <c r="B1031" s="204" t="s">
        <v>1652</v>
      </c>
      <c r="C1031" s="205" t="s">
        <v>73</v>
      </c>
      <c r="D1031" s="204" t="s">
        <v>1653</v>
      </c>
      <c r="E1031" s="204" t="s">
        <v>1654</v>
      </c>
      <c r="F1031" s="205" t="s">
        <v>516</v>
      </c>
      <c r="G1031" s="204">
        <v>0.73719999999999997</v>
      </c>
      <c r="H1031" s="204">
        <v>83.49</v>
      </c>
      <c r="I1031" s="180">
        <v>72.63</v>
      </c>
      <c r="J1031" s="204">
        <v>80.02</v>
      </c>
      <c r="K1031" s="204" t="s">
        <v>45</v>
      </c>
      <c r="L1031" s="204">
        <v>53.54</v>
      </c>
      <c r="M1031" s="204">
        <v>58.99</v>
      </c>
    </row>
    <row r="1032" spans="1:13" ht="16.5" hidden="1" customHeight="1">
      <c r="A1032" s="111" t="s">
        <v>3337</v>
      </c>
      <c r="B1032" s="204" t="s">
        <v>3338</v>
      </c>
      <c r="C1032" s="205" t="s">
        <v>73</v>
      </c>
      <c r="D1032" s="204" t="s">
        <v>3339</v>
      </c>
      <c r="E1032" s="204" t="s">
        <v>3340</v>
      </c>
      <c r="F1032" s="205" t="s">
        <v>516</v>
      </c>
      <c r="G1032" s="204">
        <v>0.86099999999999999</v>
      </c>
      <c r="H1032" s="204">
        <v>31.85</v>
      </c>
      <c r="I1032" s="180">
        <v>29.77</v>
      </c>
      <c r="J1032" s="204">
        <v>31.19</v>
      </c>
      <c r="K1032" s="204" t="s">
        <v>45</v>
      </c>
      <c r="L1032" s="204">
        <v>25.63</v>
      </c>
      <c r="M1032" s="204">
        <v>26.85</v>
      </c>
    </row>
    <row r="1033" spans="1:13" ht="16.5" hidden="1" customHeight="1">
      <c r="A1033" s="111" t="s">
        <v>3341</v>
      </c>
      <c r="B1033" s="204" t="s">
        <v>3338</v>
      </c>
      <c r="C1033" s="205" t="s">
        <v>73</v>
      </c>
      <c r="D1033" s="204" t="s">
        <v>3339</v>
      </c>
      <c r="E1033" s="204" t="s">
        <v>3340</v>
      </c>
      <c r="F1033" s="205" t="s">
        <v>516</v>
      </c>
      <c r="G1033" s="204">
        <v>2.7719999999999998</v>
      </c>
      <c r="H1033" s="204">
        <v>31.85</v>
      </c>
      <c r="I1033" s="180">
        <v>29.77</v>
      </c>
      <c r="J1033" s="204">
        <v>31.23</v>
      </c>
      <c r="K1033" s="204" t="s">
        <v>45</v>
      </c>
      <c r="L1033" s="204">
        <v>82.52</v>
      </c>
      <c r="M1033" s="204">
        <v>86.57</v>
      </c>
    </row>
    <row r="1034" spans="1:13" ht="16.5" hidden="1" customHeight="1">
      <c r="A1034" s="106" t="s">
        <v>3342</v>
      </c>
      <c r="B1034" s="202" t="s">
        <v>3343</v>
      </c>
      <c r="C1034" s="203" t="s">
        <v>73</v>
      </c>
      <c r="D1034" s="202" t="s">
        <v>3344</v>
      </c>
      <c r="E1034" s="202" t="s">
        <v>3345</v>
      </c>
      <c r="F1034" s="203" t="s">
        <v>516</v>
      </c>
      <c r="G1034" s="202">
        <v>14.087</v>
      </c>
      <c r="H1034" s="202">
        <v>43</v>
      </c>
      <c r="I1034" s="180">
        <v>42</v>
      </c>
      <c r="J1034" s="202">
        <v>42.7</v>
      </c>
      <c r="K1034" s="202" t="s">
        <v>45</v>
      </c>
      <c r="L1034" s="202">
        <v>591.65</v>
      </c>
      <c r="M1034" s="202">
        <v>601.51</v>
      </c>
    </row>
    <row r="1035" spans="1:13" ht="16.5" hidden="1" customHeight="1">
      <c r="A1035" s="106" t="s">
        <v>3346</v>
      </c>
      <c r="B1035" s="202" t="s">
        <v>3347</v>
      </c>
      <c r="C1035" s="203" t="s">
        <v>73</v>
      </c>
      <c r="D1035" s="202" t="s">
        <v>529</v>
      </c>
      <c r="E1035" s="202" t="s">
        <v>3242</v>
      </c>
      <c r="F1035" s="203" t="s">
        <v>516</v>
      </c>
      <c r="G1035" s="202">
        <v>0.25</v>
      </c>
      <c r="H1035" s="202">
        <v>386.7</v>
      </c>
      <c r="I1035" s="121">
        <v>604.61</v>
      </c>
      <c r="J1035" s="202">
        <v>634.25</v>
      </c>
      <c r="K1035" s="202" t="s">
        <v>45</v>
      </c>
      <c r="L1035" s="202">
        <v>151.15</v>
      </c>
      <c r="M1035" s="202">
        <v>158.56</v>
      </c>
    </row>
    <row r="1036" spans="1:13" ht="16.5" hidden="1" customHeight="1">
      <c r="A1036" s="106" t="s">
        <v>3348</v>
      </c>
      <c r="B1036" s="202" t="s">
        <v>3349</v>
      </c>
      <c r="C1036" s="203" t="s">
        <v>73</v>
      </c>
      <c r="D1036" s="202" t="s">
        <v>529</v>
      </c>
      <c r="E1036" s="202" t="s">
        <v>1634</v>
      </c>
      <c r="F1036" s="203" t="s">
        <v>516</v>
      </c>
      <c r="G1036" s="202">
        <v>9.5999999999999992E-3</v>
      </c>
      <c r="H1036" s="202">
        <v>528</v>
      </c>
      <c r="I1036" s="121">
        <v>920.12</v>
      </c>
      <c r="J1036" s="202">
        <v>949.94</v>
      </c>
      <c r="K1036" s="202" t="s">
        <v>45</v>
      </c>
      <c r="L1036" s="202">
        <v>8.83</v>
      </c>
      <c r="M1036" s="202">
        <v>9.1199999999999992</v>
      </c>
    </row>
    <row r="1037" spans="1:13" ht="16.5" hidden="1" customHeight="1">
      <c r="A1037" s="111" t="s">
        <v>3350</v>
      </c>
      <c r="B1037" s="204" t="s">
        <v>3351</v>
      </c>
      <c r="C1037" s="205" t="s">
        <v>73</v>
      </c>
      <c r="D1037" s="204" t="s">
        <v>529</v>
      </c>
      <c r="E1037" s="204" t="s">
        <v>1636</v>
      </c>
      <c r="F1037" s="205" t="s">
        <v>516</v>
      </c>
      <c r="G1037" s="204">
        <v>0.46200000000000002</v>
      </c>
      <c r="H1037" s="204">
        <v>866.52</v>
      </c>
      <c r="I1037" s="121">
        <v>1267.54</v>
      </c>
      <c r="J1037" s="204">
        <v>1305.1500000000001</v>
      </c>
      <c r="K1037" s="204" t="s">
        <v>45</v>
      </c>
      <c r="L1037" s="204">
        <v>585.6</v>
      </c>
      <c r="M1037" s="204">
        <v>602.98</v>
      </c>
    </row>
    <row r="1038" spans="1:13" ht="16.5" hidden="1" customHeight="1">
      <c r="A1038" s="111" t="s">
        <v>3352</v>
      </c>
      <c r="B1038" s="204" t="s">
        <v>3351</v>
      </c>
      <c r="C1038" s="205" t="s">
        <v>73</v>
      </c>
      <c r="D1038" s="204" t="s">
        <v>529</v>
      </c>
      <c r="E1038" s="204" t="s">
        <v>1636</v>
      </c>
      <c r="F1038" s="205" t="s">
        <v>516</v>
      </c>
      <c r="G1038" s="204">
        <v>6.0499999999999998E-2</v>
      </c>
      <c r="H1038" s="204">
        <v>866.52</v>
      </c>
      <c r="I1038" s="121">
        <v>1270.4100000000001</v>
      </c>
      <c r="J1038" s="204">
        <v>1308.52</v>
      </c>
      <c r="K1038" s="204" t="s">
        <v>45</v>
      </c>
      <c r="L1038" s="204">
        <v>76.86</v>
      </c>
      <c r="M1038" s="204">
        <v>79.17</v>
      </c>
    </row>
    <row r="1039" spans="1:13" ht="16.5" hidden="1" customHeight="1">
      <c r="A1039" s="106" t="s">
        <v>3353</v>
      </c>
      <c r="B1039" s="202" t="s">
        <v>3354</v>
      </c>
      <c r="C1039" s="203" t="s">
        <v>73</v>
      </c>
      <c r="D1039" s="202" t="s">
        <v>3355</v>
      </c>
      <c r="E1039" s="202" t="s">
        <v>3260</v>
      </c>
      <c r="F1039" s="203" t="s">
        <v>516</v>
      </c>
      <c r="G1039" s="202">
        <v>0.96</v>
      </c>
      <c r="H1039" s="202">
        <v>87.03</v>
      </c>
      <c r="I1039" s="121">
        <v>265.45</v>
      </c>
      <c r="J1039" s="202">
        <v>268.47000000000003</v>
      </c>
      <c r="K1039" s="202" t="s">
        <v>45</v>
      </c>
      <c r="L1039" s="202">
        <v>254.83</v>
      </c>
      <c r="M1039" s="202">
        <v>257.73</v>
      </c>
    </row>
    <row r="1040" spans="1:13" ht="16.5" hidden="1" customHeight="1">
      <c r="A1040" s="106" t="s">
        <v>3356</v>
      </c>
      <c r="B1040" s="202" t="s">
        <v>3357</v>
      </c>
      <c r="C1040" s="203" t="s">
        <v>73</v>
      </c>
      <c r="D1040" s="202" t="s">
        <v>3355</v>
      </c>
      <c r="E1040" s="202" t="s">
        <v>543</v>
      </c>
      <c r="F1040" s="203" t="s">
        <v>516</v>
      </c>
      <c r="G1040" s="202">
        <v>5.7313999999999998</v>
      </c>
      <c r="H1040" s="202">
        <v>93.12</v>
      </c>
      <c r="I1040" s="121">
        <v>271.49</v>
      </c>
      <c r="J1040" s="202">
        <v>274.8</v>
      </c>
      <c r="K1040" s="202" t="s">
        <v>45</v>
      </c>
      <c r="L1040" s="202">
        <v>1556.02</v>
      </c>
      <c r="M1040" s="202">
        <v>1574.99</v>
      </c>
    </row>
    <row r="1041" spans="1:13" ht="16.5" hidden="1" customHeight="1">
      <c r="A1041" s="106" t="s">
        <v>3358</v>
      </c>
      <c r="B1041" s="202" t="s">
        <v>3359</v>
      </c>
      <c r="C1041" s="203" t="s">
        <v>73</v>
      </c>
      <c r="D1041" s="202" t="s">
        <v>3355</v>
      </c>
      <c r="E1041" s="202" t="s">
        <v>3360</v>
      </c>
      <c r="F1041" s="203" t="s">
        <v>516</v>
      </c>
      <c r="G1041" s="202">
        <v>1.1993</v>
      </c>
      <c r="H1041" s="202">
        <v>579.24</v>
      </c>
      <c r="I1041" s="121">
        <v>750.43</v>
      </c>
      <c r="J1041" s="202">
        <v>791.45</v>
      </c>
      <c r="K1041" s="202" t="s">
        <v>45</v>
      </c>
      <c r="L1041" s="202">
        <v>899.99</v>
      </c>
      <c r="M1041" s="202">
        <v>949.19</v>
      </c>
    </row>
    <row r="1042" spans="1:13" ht="16.5" hidden="1" customHeight="1">
      <c r="A1042" s="106" t="s">
        <v>3361</v>
      </c>
      <c r="B1042" s="202" t="s">
        <v>1655</v>
      </c>
      <c r="C1042" s="203" t="s">
        <v>73</v>
      </c>
      <c r="D1042" s="202" t="s">
        <v>1301</v>
      </c>
      <c r="E1042" s="202" t="s">
        <v>1656</v>
      </c>
      <c r="F1042" s="203" t="s">
        <v>516</v>
      </c>
      <c r="G1042" s="202">
        <v>16.4298</v>
      </c>
      <c r="H1042" s="202">
        <v>138.78</v>
      </c>
      <c r="I1042" s="180">
        <v>122.65</v>
      </c>
      <c r="J1042" s="202">
        <v>133.94</v>
      </c>
      <c r="K1042" s="202" t="s">
        <v>45</v>
      </c>
      <c r="L1042" s="202">
        <v>2015.11</v>
      </c>
      <c r="M1042" s="202">
        <v>2200.61</v>
      </c>
    </row>
    <row r="1043" spans="1:13" ht="16.5" hidden="1" customHeight="1">
      <c r="A1043" s="106" t="s">
        <v>3362</v>
      </c>
      <c r="B1043" s="202" t="s">
        <v>3363</v>
      </c>
      <c r="C1043" s="203" t="s">
        <v>73</v>
      </c>
      <c r="D1043" s="202" t="s">
        <v>586</v>
      </c>
      <c r="E1043" s="202" t="s">
        <v>3364</v>
      </c>
      <c r="F1043" s="203" t="s">
        <v>516</v>
      </c>
      <c r="G1043" s="202">
        <v>0.61</v>
      </c>
      <c r="H1043" s="202">
        <v>49.62</v>
      </c>
      <c r="I1043" s="180">
        <v>49.05</v>
      </c>
      <c r="J1043" s="202">
        <v>52.05</v>
      </c>
      <c r="K1043" s="202" t="s">
        <v>45</v>
      </c>
      <c r="L1043" s="202">
        <v>29.92</v>
      </c>
      <c r="M1043" s="202">
        <v>31.75</v>
      </c>
    </row>
    <row r="1044" spans="1:13" ht="16.5" hidden="1" customHeight="1">
      <c r="A1044" s="106" t="s">
        <v>3365</v>
      </c>
      <c r="B1044" s="202" t="s">
        <v>3366</v>
      </c>
      <c r="C1044" s="203" t="s">
        <v>73</v>
      </c>
      <c r="D1044" s="202" t="s">
        <v>3291</v>
      </c>
      <c r="E1044" s="202" t="s">
        <v>3292</v>
      </c>
      <c r="F1044" s="203" t="s">
        <v>516</v>
      </c>
      <c r="G1044" s="202">
        <v>1.361</v>
      </c>
      <c r="H1044" s="202">
        <v>9.1199999999999992</v>
      </c>
      <c r="I1044" s="180">
        <v>9.0399999999999991</v>
      </c>
      <c r="J1044" s="202">
        <v>9.4600000000000009</v>
      </c>
      <c r="K1044" s="202" t="s">
        <v>45</v>
      </c>
      <c r="L1044" s="202">
        <v>12.3</v>
      </c>
      <c r="M1044" s="202">
        <v>12.88</v>
      </c>
    </row>
    <row r="1045" spans="1:13" ht="16.5" hidden="1" customHeight="1">
      <c r="A1045" s="106" t="s">
        <v>3367</v>
      </c>
      <c r="B1045" s="202" t="s">
        <v>3368</v>
      </c>
      <c r="C1045" s="203" t="s">
        <v>73</v>
      </c>
      <c r="D1045" s="202" t="s">
        <v>3291</v>
      </c>
      <c r="E1045" s="202" t="s">
        <v>3369</v>
      </c>
      <c r="F1045" s="203" t="s">
        <v>516</v>
      </c>
      <c r="G1045" s="202">
        <v>5.88</v>
      </c>
      <c r="H1045" s="202">
        <v>13.56</v>
      </c>
      <c r="I1045" s="180">
        <v>13.43</v>
      </c>
      <c r="J1045" s="202">
        <v>14.1</v>
      </c>
      <c r="K1045" s="202" t="s">
        <v>45</v>
      </c>
      <c r="L1045" s="202">
        <v>78.97</v>
      </c>
      <c r="M1045" s="202">
        <v>82.91</v>
      </c>
    </row>
    <row r="1046" spans="1:13" ht="16.5" hidden="1" customHeight="1">
      <c r="A1046" s="106" t="s">
        <v>3370</v>
      </c>
      <c r="B1046" s="202" t="s">
        <v>3371</v>
      </c>
      <c r="C1046" s="203" t="s">
        <v>73</v>
      </c>
      <c r="D1046" s="202" t="s">
        <v>3291</v>
      </c>
      <c r="E1046" s="202" t="s">
        <v>3372</v>
      </c>
      <c r="F1046" s="203" t="s">
        <v>516</v>
      </c>
      <c r="G1046" s="202">
        <v>6.4399999999999999E-2</v>
      </c>
      <c r="H1046" s="202">
        <v>35.229999999999997</v>
      </c>
      <c r="I1046" s="180">
        <v>35.03</v>
      </c>
      <c r="J1046" s="202">
        <v>36.08</v>
      </c>
      <c r="K1046" s="202" t="s">
        <v>45</v>
      </c>
      <c r="L1046" s="202">
        <v>2.2599999999999998</v>
      </c>
      <c r="M1046" s="202">
        <v>2.3199999999999998</v>
      </c>
    </row>
    <row r="1047" spans="1:13" ht="16.5" hidden="1" customHeight="1">
      <c r="A1047" s="106" t="s">
        <v>3373</v>
      </c>
      <c r="B1047" s="202" t="s">
        <v>3374</v>
      </c>
      <c r="C1047" s="203" t="s">
        <v>73</v>
      </c>
      <c r="D1047" s="202" t="s">
        <v>3287</v>
      </c>
      <c r="E1047" s="202" t="s">
        <v>3288</v>
      </c>
      <c r="F1047" s="203" t="s">
        <v>516</v>
      </c>
      <c r="G1047" s="202">
        <v>21.5562</v>
      </c>
      <c r="H1047" s="202">
        <v>6.58</v>
      </c>
      <c r="I1047" s="180">
        <v>6.5</v>
      </c>
      <c r="J1047" s="202">
        <v>6.92</v>
      </c>
      <c r="K1047" s="202" t="s">
        <v>45</v>
      </c>
      <c r="L1047" s="202">
        <v>140.12</v>
      </c>
      <c r="M1047" s="202">
        <v>149.16999999999999</v>
      </c>
    </row>
    <row r="1048" spans="1:13" ht="16.5" hidden="1" customHeight="1">
      <c r="A1048" s="106" t="s">
        <v>3375</v>
      </c>
      <c r="B1048" s="202" t="s">
        <v>3376</v>
      </c>
      <c r="C1048" s="203" t="s">
        <v>73</v>
      </c>
      <c r="D1048" s="202" t="s">
        <v>3275</v>
      </c>
      <c r="E1048" s="202" t="s">
        <v>3377</v>
      </c>
      <c r="F1048" s="203" t="s">
        <v>516</v>
      </c>
      <c r="G1048" s="202">
        <v>8.3199999999999996E-2</v>
      </c>
      <c r="H1048" s="202">
        <v>43.29</v>
      </c>
      <c r="I1048" s="180">
        <v>43.02</v>
      </c>
      <c r="J1048" s="202">
        <v>44.44</v>
      </c>
      <c r="K1048" s="202" t="s">
        <v>45</v>
      </c>
      <c r="L1048" s="202">
        <v>3.58</v>
      </c>
      <c r="M1048" s="202">
        <v>3.7</v>
      </c>
    </row>
    <row r="1049" spans="1:13" ht="16.5" hidden="1" customHeight="1">
      <c r="A1049" s="106" t="s">
        <v>3378</v>
      </c>
      <c r="B1049" s="202" t="s">
        <v>3379</v>
      </c>
      <c r="C1049" s="203" t="s">
        <v>73</v>
      </c>
      <c r="D1049" s="202" t="s">
        <v>3275</v>
      </c>
      <c r="E1049" s="202" t="s">
        <v>3276</v>
      </c>
      <c r="F1049" s="203" t="s">
        <v>516</v>
      </c>
      <c r="G1049" s="202">
        <v>1.87</v>
      </c>
      <c r="H1049" s="202">
        <v>77.900000000000006</v>
      </c>
      <c r="I1049" s="180">
        <v>77.3</v>
      </c>
      <c r="J1049" s="202">
        <v>80.459999999999994</v>
      </c>
      <c r="K1049" s="202" t="s">
        <v>45</v>
      </c>
      <c r="L1049" s="202">
        <v>144.55000000000001</v>
      </c>
      <c r="M1049" s="202">
        <v>150.46</v>
      </c>
    </row>
    <row r="1050" spans="1:13" ht="16.5" hidden="1" customHeight="1">
      <c r="A1050" s="106" t="s">
        <v>3380</v>
      </c>
      <c r="B1050" s="202" t="s">
        <v>3381</v>
      </c>
      <c r="C1050" s="203" t="s">
        <v>73</v>
      </c>
      <c r="D1050" s="202" t="s">
        <v>3382</v>
      </c>
      <c r="E1050" s="202" t="s">
        <v>3383</v>
      </c>
      <c r="F1050" s="203" t="s">
        <v>516</v>
      </c>
      <c r="G1050" s="202">
        <v>0.61</v>
      </c>
      <c r="H1050" s="202">
        <v>19.420000000000002</v>
      </c>
      <c r="I1050" s="180">
        <v>19.16</v>
      </c>
      <c r="J1050" s="202">
        <v>20.51</v>
      </c>
      <c r="K1050" s="202" t="s">
        <v>45</v>
      </c>
      <c r="L1050" s="202">
        <v>11.69</v>
      </c>
      <c r="M1050" s="202">
        <v>12.51</v>
      </c>
    </row>
    <row r="1051" spans="1:13" ht="16.5" hidden="1" customHeight="1">
      <c r="A1051" s="106" t="s">
        <v>3384</v>
      </c>
      <c r="B1051" s="202" t="s">
        <v>3385</v>
      </c>
      <c r="C1051" s="203" t="s">
        <v>73</v>
      </c>
      <c r="D1051" s="202" t="s">
        <v>3386</v>
      </c>
      <c r="E1051" s="202" t="s">
        <v>45</v>
      </c>
      <c r="F1051" s="203" t="s">
        <v>516</v>
      </c>
      <c r="G1051" s="202">
        <v>0.78039999999999998</v>
      </c>
      <c r="H1051" s="202">
        <v>26.71</v>
      </c>
      <c r="I1051" s="180">
        <v>26.36</v>
      </c>
      <c r="J1051" s="202">
        <v>28.21</v>
      </c>
      <c r="K1051" s="202" t="s">
        <v>45</v>
      </c>
      <c r="L1051" s="202">
        <v>20.57</v>
      </c>
      <c r="M1051" s="202">
        <v>22.02</v>
      </c>
    </row>
    <row r="1052" spans="1:13" ht="16.5" hidden="1" customHeight="1">
      <c r="A1052" s="106" t="s">
        <v>3387</v>
      </c>
      <c r="B1052" s="202" t="s">
        <v>3388</v>
      </c>
      <c r="C1052" s="203" t="s">
        <v>73</v>
      </c>
      <c r="D1052" s="202" t="s">
        <v>3389</v>
      </c>
      <c r="E1052" s="202" t="s">
        <v>3390</v>
      </c>
      <c r="F1052" s="203" t="s">
        <v>516</v>
      </c>
      <c r="G1052" s="202">
        <v>0.61</v>
      </c>
      <c r="H1052" s="202">
        <v>37.44</v>
      </c>
      <c r="I1052" s="180">
        <v>37.18</v>
      </c>
      <c r="J1052" s="202">
        <v>38.520000000000003</v>
      </c>
      <c r="K1052" s="202" t="s">
        <v>45</v>
      </c>
      <c r="L1052" s="202">
        <v>22.68</v>
      </c>
      <c r="M1052" s="202">
        <v>23.5</v>
      </c>
    </row>
    <row r="1053" spans="1:13" ht="16.5" hidden="1" customHeight="1">
      <c r="A1053" s="106" t="s">
        <v>3391</v>
      </c>
      <c r="B1053" s="202" t="s">
        <v>3392</v>
      </c>
      <c r="C1053" s="203" t="s">
        <v>73</v>
      </c>
      <c r="D1053" s="202" t="s">
        <v>3393</v>
      </c>
      <c r="E1053" s="202" t="s">
        <v>3394</v>
      </c>
      <c r="F1053" s="203" t="s">
        <v>516</v>
      </c>
      <c r="G1053" s="202">
        <v>1.4263999999999999</v>
      </c>
      <c r="H1053" s="202">
        <v>36.950000000000003</v>
      </c>
      <c r="I1053" s="180">
        <v>36.69</v>
      </c>
      <c r="J1053" s="202">
        <v>38.049999999999997</v>
      </c>
      <c r="K1053" s="202" t="s">
        <v>45</v>
      </c>
      <c r="L1053" s="202">
        <v>52.33</v>
      </c>
      <c r="M1053" s="202">
        <v>54.27</v>
      </c>
    </row>
    <row r="1054" spans="1:13" ht="16.5" hidden="1" customHeight="1">
      <c r="A1054" s="106" t="s">
        <v>3395</v>
      </c>
      <c r="B1054" s="202" t="s">
        <v>3396</v>
      </c>
      <c r="C1054" s="203" t="s">
        <v>73</v>
      </c>
      <c r="D1054" s="202" t="s">
        <v>3301</v>
      </c>
      <c r="E1054" s="202" t="s">
        <v>3397</v>
      </c>
      <c r="F1054" s="203" t="s">
        <v>516</v>
      </c>
      <c r="G1054" s="202">
        <v>0.63200000000000001</v>
      </c>
      <c r="H1054" s="202">
        <v>16.78</v>
      </c>
      <c r="I1054" s="180">
        <v>16.71</v>
      </c>
      <c r="J1054" s="202">
        <v>17.059999999999999</v>
      </c>
      <c r="K1054" s="202" t="s">
        <v>45</v>
      </c>
      <c r="L1054" s="202">
        <v>10.56</v>
      </c>
      <c r="M1054" s="202">
        <v>10.78</v>
      </c>
    </row>
    <row r="1055" spans="1:13" ht="16.5" hidden="1" customHeight="1">
      <c r="A1055" s="106" t="s">
        <v>3398</v>
      </c>
      <c r="B1055" s="202" t="s">
        <v>3399</v>
      </c>
      <c r="C1055" s="203" t="s">
        <v>73</v>
      </c>
      <c r="D1055" s="202" t="s">
        <v>3307</v>
      </c>
      <c r="E1055" s="202" t="s">
        <v>3308</v>
      </c>
      <c r="F1055" s="203" t="s">
        <v>516</v>
      </c>
      <c r="G1055" s="202">
        <v>0.1</v>
      </c>
      <c r="H1055" s="202">
        <v>35.9</v>
      </c>
      <c r="I1055" s="180">
        <v>35.42</v>
      </c>
      <c r="J1055" s="202">
        <v>37.94</v>
      </c>
      <c r="K1055" s="202" t="s">
        <v>45</v>
      </c>
      <c r="L1055" s="202">
        <v>3.54</v>
      </c>
      <c r="M1055" s="202">
        <v>3.79</v>
      </c>
    </row>
    <row r="1056" spans="1:13" ht="16.5" hidden="1" customHeight="1">
      <c r="A1056" s="106" t="s">
        <v>3400</v>
      </c>
      <c r="B1056" s="202" t="s">
        <v>3401</v>
      </c>
      <c r="C1056" s="203" t="s">
        <v>73</v>
      </c>
      <c r="D1056" s="202" t="s">
        <v>3307</v>
      </c>
      <c r="E1056" s="202" t="s">
        <v>3402</v>
      </c>
      <c r="F1056" s="203" t="s">
        <v>516</v>
      </c>
      <c r="G1056" s="202">
        <v>0.29430000000000001</v>
      </c>
      <c r="H1056" s="202">
        <v>41.75</v>
      </c>
      <c r="I1056" s="180">
        <v>41.15</v>
      </c>
      <c r="J1056" s="202">
        <v>44.3</v>
      </c>
      <c r="K1056" s="202" t="s">
        <v>45</v>
      </c>
      <c r="L1056" s="202">
        <v>12.11</v>
      </c>
      <c r="M1056" s="202">
        <v>13.04</v>
      </c>
    </row>
    <row r="1057" spans="1:13" ht="16.5" hidden="1" customHeight="1">
      <c r="A1057" s="106" t="s">
        <v>3403</v>
      </c>
      <c r="B1057" s="202" t="s">
        <v>3404</v>
      </c>
      <c r="C1057" s="203" t="s">
        <v>73</v>
      </c>
      <c r="D1057" s="202" t="s">
        <v>3405</v>
      </c>
      <c r="E1057" s="202" t="s">
        <v>595</v>
      </c>
      <c r="F1057" s="203" t="s">
        <v>516</v>
      </c>
      <c r="G1057" s="202">
        <v>32.516800000000003</v>
      </c>
      <c r="H1057" s="202">
        <v>54.83</v>
      </c>
      <c r="I1057" s="180">
        <v>53.55</v>
      </c>
      <c r="J1057" s="202">
        <v>60.28</v>
      </c>
      <c r="K1057" s="202" t="s">
        <v>45</v>
      </c>
      <c r="L1057" s="202">
        <v>1741.27</v>
      </c>
      <c r="M1057" s="202">
        <v>1960.11</v>
      </c>
    </row>
    <row r="1058" spans="1:13" ht="16.5" hidden="1" customHeight="1">
      <c r="A1058" s="106" t="s">
        <v>3406</v>
      </c>
      <c r="B1058" s="202" t="s">
        <v>3407</v>
      </c>
      <c r="C1058" s="203" t="s">
        <v>73</v>
      </c>
      <c r="D1058" s="202" t="s">
        <v>3405</v>
      </c>
      <c r="E1058" s="202" t="s">
        <v>599</v>
      </c>
      <c r="F1058" s="203" t="s">
        <v>516</v>
      </c>
      <c r="G1058" s="202">
        <v>80.38</v>
      </c>
      <c r="H1058" s="202">
        <v>71.430000000000007</v>
      </c>
      <c r="I1058" s="180">
        <v>69.680000000000007</v>
      </c>
      <c r="J1058" s="202">
        <v>78.84</v>
      </c>
      <c r="K1058" s="202" t="s">
        <v>45</v>
      </c>
      <c r="L1058" s="202">
        <v>5600.88</v>
      </c>
      <c r="M1058" s="202">
        <v>6337.16</v>
      </c>
    </row>
    <row r="1059" spans="1:13" ht="16.5" hidden="1" customHeight="1">
      <c r="A1059" s="106" t="s">
        <v>3408</v>
      </c>
      <c r="B1059" s="202" t="s">
        <v>3409</v>
      </c>
      <c r="C1059" s="203" t="s">
        <v>73</v>
      </c>
      <c r="D1059" s="202" t="s">
        <v>3410</v>
      </c>
      <c r="E1059" s="202" t="s">
        <v>3411</v>
      </c>
      <c r="F1059" s="203" t="s">
        <v>516</v>
      </c>
      <c r="G1059" s="202">
        <v>33.404400000000003</v>
      </c>
      <c r="H1059" s="202">
        <v>58.89</v>
      </c>
      <c r="I1059" s="180">
        <v>57.61</v>
      </c>
      <c r="J1059" s="202">
        <v>64.33</v>
      </c>
      <c r="K1059" s="202" t="s">
        <v>45</v>
      </c>
      <c r="L1059" s="202">
        <v>1924.43</v>
      </c>
      <c r="M1059" s="202">
        <v>2148.91</v>
      </c>
    </row>
    <row r="1060" spans="1:13" ht="16.5" hidden="1" customHeight="1">
      <c r="A1060" s="106" t="s">
        <v>3412</v>
      </c>
      <c r="B1060" s="202" t="s">
        <v>3413</v>
      </c>
      <c r="C1060" s="203" t="s">
        <v>73</v>
      </c>
      <c r="D1060" s="202" t="s">
        <v>3414</v>
      </c>
      <c r="E1060" s="202" t="s">
        <v>45</v>
      </c>
      <c r="F1060" s="203" t="s">
        <v>516</v>
      </c>
      <c r="G1060" s="202">
        <v>3.0049999999999999</v>
      </c>
      <c r="H1060" s="202">
        <v>77.41</v>
      </c>
      <c r="I1060" s="180">
        <v>76.709999999999994</v>
      </c>
      <c r="J1060" s="202">
        <v>80.39</v>
      </c>
      <c r="K1060" s="202" t="s">
        <v>45</v>
      </c>
      <c r="L1060" s="202">
        <v>230.51</v>
      </c>
      <c r="M1060" s="202">
        <v>241.57</v>
      </c>
    </row>
    <row r="1061" spans="1:13" ht="16.5" hidden="1" customHeight="1">
      <c r="A1061" s="106" t="s">
        <v>3415</v>
      </c>
      <c r="B1061" s="202" t="s">
        <v>3416</v>
      </c>
      <c r="C1061" s="203" t="s">
        <v>73</v>
      </c>
      <c r="D1061" s="202" t="s">
        <v>3339</v>
      </c>
      <c r="E1061" s="202" t="s">
        <v>3417</v>
      </c>
      <c r="F1061" s="203" t="s">
        <v>516</v>
      </c>
      <c r="G1061" s="202">
        <v>2.7065999999999999</v>
      </c>
      <c r="H1061" s="202">
        <v>22.2</v>
      </c>
      <c r="I1061" s="180">
        <v>21.92</v>
      </c>
      <c r="J1061" s="202">
        <v>23.38</v>
      </c>
      <c r="K1061" s="202" t="s">
        <v>45</v>
      </c>
      <c r="L1061" s="202">
        <v>59.33</v>
      </c>
      <c r="M1061" s="202">
        <v>63.28</v>
      </c>
    </row>
    <row r="1062" spans="1:13" ht="16.5" hidden="1" customHeight="1">
      <c r="A1062" s="106" t="s">
        <v>3418</v>
      </c>
      <c r="B1062" s="202" t="s">
        <v>3419</v>
      </c>
      <c r="C1062" s="203" t="s">
        <v>73</v>
      </c>
      <c r="D1062" s="202" t="s">
        <v>1301</v>
      </c>
      <c r="E1062" s="202" t="s">
        <v>3420</v>
      </c>
      <c r="F1062" s="203" t="s">
        <v>516</v>
      </c>
      <c r="G1062" s="202">
        <v>0.02</v>
      </c>
      <c r="H1062" s="202">
        <v>238.2</v>
      </c>
      <c r="I1062" s="121">
        <v>412.9</v>
      </c>
      <c r="J1062" s="202">
        <v>435.48</v>
      </c>
      <c r="K1062" s="202" t="s">
        <v>45</v>
      </c>
      <c r="L1062" s="202">
        <v>8.26</v>
      </c>
      <c r="M1062" s="202">
        <v>8.7100000000000009</v>
      </c>
    </row>
    <row r="1063" spans="1:13" ht="16.5" hidden="1" customHeight="1">
      <c r="A1063" s="106" t="s">
        <v>3421</v>
      </c>
      <c r="B1063" s="202" t="s">
        <v>3422</v>
      </c>
      <c r="C1063" s="203" t="s">
        <v>73</v>
      </c>
      <c r="D1063" s="202" t="s">
        <v>3324</v>
      </c>
      <c r="E1063" s="202" t="s">
        <v>3423</v>
      </c>
      <c r="F1063" s="203" t="s">
        <v>516</v>
      </c>
      <c r="G1063" s="202">
        <v>0.81599999999999995</v>
      </c>
      <c r="H1063" s="202">
        <v>73.349999999999994</v>
      </c>
      <c r="I1063" s="121">
        <v>252</v>
      </c>
      <c r="J1063" s="202">
        <v>253.82</v>
      </c>
      <c r="K1063" s="202" t="s">
        <v>45</v>
      </c>
      <c r="L1063" s="202">
        <v>205.63</v>
      </c>
      <c r="M1063" s="202">
        <v>207.12</v>
      </c>
    </row>
    <row r="1064" spans="1:13" ht="16.5" hidden="1" customHeight="1">
      <c r="A1064" s="106" t="s">
        <v>3424</v>
      </c>
      <c r="B1064" s="107" t="s">
        <v>622</v>
      </c>
      <c r="C1064" s="108" t="s">
        <v>73</v>
      </c>
      <c r="D1064" s="107" t="s">
        <v>623</v>
      </c>
      <c r="E1064" s="107" t="s">
        <v>45</v>
      </c>
      <c r="F1064" s="108" t="s">
        <v>80</v>
      </c>
      <c r="G1064" s="107">
        <v>17668.969799999999</v>
      </c>
      <c r="H1064" s="107">
        <v>1</v>
      </c>
      <c r="I1064" s="120">
        <v>1</v>
      </c>
      <c r="J1064" s="107">
        <v>1</v>
      </c>
      <c r="K1064" s="107">
        <v>0</v>
      </c>
      <c r="L1064" s="107">
        <v>17668.97</v>
      </c>
      <c r="M1064" s="107">
        <v>17668.97</v>
      </c>
    </row>
    <row r="1065" spans="1:13" ht="16.5" hidden="1" customHeight="1">
      <c r="A1065" s="106" t="s">
        <v>3425</v>
      </c>
      <c r="B1065" s="107" t="s">
        <v>625</v>
      </c>
      <c r="C1065" s="108" t="s">
        <v>73</v>
      </c>
      <c r="D1065" s="107" t="s">
        <v>626</v>
      </c>
      <c r="E1065" s="107" t="s">
        <v>45</v>
      </c>
      <c r="F1065" s="108" t="s">
        <v>80</v>
      </c>
      <c r="G1065" s="107">
        <v>2221.8942000000002</v>
      </c>
      <c r="H1065" s="107">
        <v>1</v>
      </c>
      <c r="I1065" s="120">
        <v>1</v>
      </c>
      <c r="J1065" s="107">
        <v>1</v>
      </c>
      <c r="K1065" s="107">
        <v>0</v>
      </c>
      <c r="L1065" s="107">
        <v>2221.89</v>
      </c>
      <c r="M1065" s="107">
        <v>2221.89</v>
      </c>
    </row>
    <row r="1066" spans="1:13" ht="16.5" hidden="1" customHeight="1">
      <c r="A1066" s="106" t="s">
        <v>3426</v>
      </c>
      <c r="B1066" s="107" t="s">
        <v>630</v>
      </c>
      <c r="C1066" s="108" t="s">
        <v>73</v>
      </c>
      <c r="D1066" s="107" t="s">
        <v>631</v>
      </c>
      <c r="E1066" s="107" t="s">
        <v>45</v>
      </c>
      <c r="F1066" s="108" t="s">
        <v>80</v>
      </c>
      <c r="G1066" s="107">
        <v>8046.6188000000002</v>
      </c>
      <c r="H1066" s="107">
        <v>1</v>
      </c>
      <c r="I1066" s="120">
        <v>1</v>
      </c>
      <c r="J1066" s="107">
        <v>1</v>
      </c>
      <c r="K1066" s="107">
        <v>0</v>
      </c>
      <c r="L1066" s="107">
        <v>8046.62</v>
      </c>
      <c r="M1066" s="107">
        <v>8046.62</v>
      </c>
    </row>
    <row r="1067" spans="1:13" ht="16.5" hidden="1" customHeight="1">
      <c r="A1067" s="106" t="s">
        <v>3427</v>
      </c>
      <c r="B1067" s="107" t="s">
        <v>635</v>
      </c>
      <c r="C1067" s="108" t="s">
        <v>73</v>
      </c>
      <c r="D1067" s="107" t="s">
        <v>636</v>
      </c>
      <c r="E1067" s="107" t="s">
        <v>45</v>
      </c>
      <c r="F1067" s="108" t="s">
        <v>80</v>
      </c>
      <c r="G1067" s="107">
        <v>7265.3235000000004</v>
      </c>
      <c r="H1067" s="107">
        <v>1</v>
      </c>
      <c r="I1067" s="120">
        <v>1</v>
      </c>
      <c r="J1067" s="107">
        <v>1</v>
      </c>
      <c r="K1067" s="107">
        <v>0</v>
      </c>
      <c r="L1067" s="107">
        <v>7265.32</v>
      </c>
      <c r="M1067" s="107">
        <v>7265.32</v>
      </c>
    </row>
    <row r="1068" spans="1:13" ht="16.5" hidden="1" customHeight="1">
      <c r="A1068" s="111" t="s">
        <v>3428</v>
      </c>
      <c r="B1068" s="125" t="s">
        <v>640</v>
      </c>
      <c r="C1068" s="126" t="s">
        <v>73</v>
      </c>
      <c r="D1068" s="125" t="s">
        <v>284</v>
      </c>
      <c r="E1068" s="125" t="s">
        <v>641</v>
      </c>
      <c r="F1068" s="126" t="s">
        <v>103</v>
      </c>
      <c r="G1068" s="125">
        <v>47.628</v>
      </c>
      <c r="H1068" s="125">
        <v>6.38</v>
      </c>
      <c r="I1068" s="121">
        <v>7.48</v>
      </c>
      <c r="J1068" s="125">
        <v>8.7520000000000007</v>
      </c>
      <c r="K1068" s="125">
        <v>17</v>
      </c>
      <c r="L1068" s="125">
        <v>356.26</v>
      </c>
      <c r="M1068" s="125">
        <v>416.84</v>
      </c>
    </row>
    <row r="1069" spans="1:13" ht="16.5" hidden="1" customHeight="1">
      <c r="A1069" s="111" t="s">
        <v>3429</v>
      </c>
      <c r="B1069" s="125" t="s">
        <v>640</v>
      </c>
      <c r="C1069" s="126" t="s">
        <v>73</v>
      </c>
      <c r="D1069" s="125" t="s">
        <v>284</v>
      </c>
      <c r="E1069" s="125" t="s">
        <v>641</v>
      </c>
      <c r="F1069" s="126" t="s">
        <v>103</v>
      </c>
      <c r="G1069" s="125">
        <v>20.6388</v>
      </c>
      <c r="H1069" s="125">
        <v>6.38</v>
      </c>
      <c r="I1069" s="121">
        <v>7.58</v>
      </c>
      <c r="J1069" s="125">
        <v>8.8320000000000007</v>
      </c>
      <c r="K1069" s="125">
        <v>16.52</v>
      </c>
      <c r="L1069" s="125">
        <v>156.44</v>
      </c>
      <c r="M1069" s="125">
        <v>182.28</v>
      </c>
    </row>
    <row r="1070" spans="1:13" ht="16.5" hidden="1" customHeight="1">
      <c r="A1070" s="111" t="s">
        <v>3430</v>
      </c>
      <c r="B1070" s="125" t="s">
        <v>640</v>
      </c>
      <c r="C1070" s="126" t="s">
        <v>73</v>
      </c>
      <c r="D1070" s="125" t="s">
        <v>284</v>
      </c>
      <c r="E1070" s="125" t="s">
        <v>641</v>
      </c>
      <c r="F1070" s="126" t="s">
        <v>103</v>
      </c>
      <c r="G1070" s="125">
        <v>16.816800000000001</v>
      </c>
      <c r="H1070" s="125">
        <v>6.38</v>
      </c>
      <c r="I1070" s="121">
        <v>7.58</v>
      </c>
      <c r="J1070" s="125">
        <v>8.8689999999999998</v>
      </c>
      <c r="K1070" s="125">
        <v>17</v>
      </c>
      <c r="L1070" s="125">
        <v>127.47</v>
      </c>
      <c r="M1070" s="125">
        <v>149.15</v>
      </c>
    </row>
    <row r="1071" spans="1:13" ht="16.5" hidden="1" customHeight="1">
      <c r="A1071" s="111" t="s">
        <v>3431</v>
      </c>
      <c r="B1071" s="125" t="s">
        <v>643</v>
      </c>
      <c r="C1071" s="126" t="s">
        <v>73</v>
      </c>
      <c r="D1071" s="125" t="s">
        <v>644</v>
      </c>
      <c r="E1071" s="125" t="s">
        <v>645</v>
      </c>
      <c r="F1071" s="126" t="s">
        <v>103</v>
      </c>
      <c r="G1071" s="125">
        <v>73.345600000000005</v>
      </c>
      <c r="H1071" s="125">
        <v>5.65</v>
      </c>
      <c r="I1071" s="121">
        <v>6.17</v>
      </c>
      <c r="J1071" s="125">
        <v>7.1890000000000001</v>
      </c>
      <c r="K1071" s="125">
        <v>16.52</v>
      </c>
      <c r="L1071" s="125">
        <v>452.54</v>
      </c>
      <c r="M1071" s="125">
        <v>527.28</v>
      </c>
    </row>
    <row r="1072" spans="1:13" ht="16.5" hidden="1" customHeight="1">
      <c r="A1072" s="111" t="s">
        <v>3432</v>
      </c>
      <c r="B1072" s="125" t="s">
        <v>643</v>
      </c>
      <c r="C1072" s="126" t="s">
        <v>73</v>
      </c>
      <c r="D1072" s="125" t="s">
        <v>644</v>
      </c>
      <c r="E1072" s="125" t="s">
        <v>645</v>
      </c>
      <c r="F1072" s="126" t="s">
        <v>103</v>
      </c>
      <c r="G1072" s="125">
        <v>75.641900000000007</v>
      </c>
      <c r="H1072" s="125">
        <v>5.65</v>
      </c>
      <c r="I1072" s="121">
        <v>6.17</v>
      </c>
      <c r="J1072" s="125">
        <v>7.2190000000000003</v>
      </c>
      <c r="K1072" s="125">
        <v>17</v>
      </c>
      <c r="L1072" s="125">
        <v>466.71</v>
      </c>
      <c r="M1072" s="125">
        <v>546.05999999999995</v>
      </c>
    </row>
    <row r="1073" spans="1:13" ht="16.5" hidden="1" customHeight="1">
      <c r="A1073" s="111" t="s">
        <v>3433</v>
      </c>
      <c r="B1073" s="125" t="s">
        <v>643</v>
      </c>
      <c r="C1073" s="126" t="s">
        <v>73</v>
      </c>
      <c r="D1073" s="125" t="s">
        <v>644</v>
      </c>
      <c r="E1073" s="125" t="s">
        <v>645</v>
      </c>
      <c r="F1073" s="126" t="s">
        <v>103</v>
      </c>
      <c r="G1073" s="125">
        <v>603.25519999999995</v>
      </c>
      <c r="H1073" s="125">
        <v>5.65</v>
      </c>
      <c r="I1073" s="121">
        <v>6.25</v>
      </c>
      <c r="J1073" s="125">
        <v>7.3129999999999997</v>
      </c>
      <c r="K1073" s="125">
        <v>17</v>
      </c>
      <c r="L1073" s="125">
        <v>3770.35</v>
      </c>
      <c r="M1073" s="125">
        <v>4411.6099999999997</v>
      </c>
    </row>
    <row r="1074" spans="1:13" ht="16.5" hidden="1" customHeight="1">
      <c r="A1074" s="111" t="s">
        <v>3434</v>
      </c>
      <c r="B1074" s="125" t="s">
        <v>643</v>
      </c>
      <c r="C1074" s="126" t="s">
        <v>73</v>
      </c>
      <c r="D1074" s="125" t="s">
        <v>644</v>
      </c>
      <c r="E1074" s="125" t="s">
        <v>645</v>
      </c>
      <c r="F1074" s="126" t="s">
        <v>103</v>
      </c>
      <c r="G1074" s="125">
        <v>28.904800000000002</v>
      </c>
      <c r="H1074" s="125">
        <v>5.65</v>
      </c>
      <c r="I1074" s="121">
        <v>6.25</v>
      </c>
      <c r="J1074" s="125">
        <v>7.2830000000000004</v>
      </c>
      <c r="K1074" s="125">
        <v>16.52</v>
      </c>
      <c r="L1074" s="125">
        <v>180.66</v>
      </c>
      <c r="M1074" s="125">
        <v>210.51</v>
      </c>
    </row>
    <row r="1075" spans="1:13" ht="16.5" hidden="1" customHeight="1">
      <c r="A1075" s="111" t="s">
        <v>3435</v>
      </c>
      <c r="B1075" s="125" t="s">
        <v>649</v>
      </c>
      <c r="C1075" s="126" t="s">
        <v>73</v>
      </c>
      <c r="D1075" s="125" t="s">
        <v>650</v>
      </c>
      <c r="E1075" s="125" t="s">
        <v>651</v>
      </c>
      <c r="F1075" s="126" t="s">
        <v>652</v>
      </c>
      <c r="G1075" s="125">
        <v>36114.952299999997</v>
      </c>
      <c r="H1075" s="125">
        <v>0.77</v>
      </c>
      <c r="I1075" s="180">
        <v>0.62</v>
      </c>
      <c r="J1075" s="125">
        <v>0.72499999999999998</v>
      </c>
      <c r="K1075" s="125">
        <v>17</v>
      </c>
      <c r="L1075" s="125">
        <v>22391.27</v>
      </c>
      <c r="M1075" s="125">
        <v>26183.34</v>
      </c>
    </row>
    <row r="1076" spans="1:13" ht="16.5" hidden="1" customHeight="1">
      <c r="A1076" s="111" t="s">
        <v>3436</v>
      </c>
      <c r="B1076" s="125" t="s">
        <v>649</v>
      </c>
      <c r="C1076" s="126" t="s">
        <v>73</v>
      </c>
      <c r="D1076" s="125" t="s">
        <v>650</v>
      </c>
      <c r="E1076" s="125" t="s">
        <v>651</v>
      </c>
      <c r="F1076" s="126" t="s">
        <v>3437</v>
      </c>
      <c r="G1076" s="125">
        <v>2951.6266999999998</v>
      </c>
      <c r="H1076" s="125">
        <v>0.77</v>
      </c>
      <c r="I1076" s="180">
        <v>0.62</v>
      </c>
      <c r="J1076" s="125">
        <v>0.72199999999999998</v>
      </c>
      <c r="K1076" s="125">
        <v>16.52</v>
      </c>
      <c r="L1076" s="125">
        <v>1830.01</v>
      </c>
      <c r="M1076" s="125">
        <v>2131.0700000000002</v>
      </c>
    </row>
    <row r="1077" spans="1:13" ht="16.5" hidden="1" customHeight="1">
      <c r="A1077" s="106" t="s">
        <v>3438</v>
      </c>
      <c r="B1077" s="107" t="s">
        <v>655</v>
      </c>
      <c r="C1077" s="108" t="s">
        <v>86</v>
      </c>
      <c r="D1077" s="107" t="s">
        <v>656</v>
      </c>
      <c r="E1077" s="107" t="s">
        <v>45</v>
      </c>
      <c r="F1077" s="108" t="s">
        <v>80</v>
      </c>
      <c r="G1077" s="107">
        <v>9671.3914000000004</v>
      </c>
      <c r="H1077" s="107">
        <v>1</v>
      </c>
      <c r="I1077" s="120">
        <v>1</v>
      </c>
      <c r="J1077" s="107">
        <v>1</v>
      </c>
      <c r="K1077" s="107">
        <v>0</v>
      </c>
      <c r="L1077" s="107">
        <v>9671.39</v>
      </c>
      <c r="M1077" s="107">
        <v>9671.39</v>
      </c>
    </row>
    <row r="1078" spans="1:13" ht="16.5" hidden="1" customHeight="1">
      <c r="A1078" s="106" t="s">
        <v>3439</v>
      </c>
      <c r="B1078" s="107" t="s">
        <v>3440</v>
      </c>
      <c r="C1078" s="108" t="s">
        <v>73</v>
      </c>
      <c r="D1078" s="107" t="s">
        <v>3441</v>
      </c>
      <c r="E1078" s="107" t="s">
        <v>45</v>
      </c>
      <c r="F1078" s="108" t="s">
        <v>80</v>
      </c>
      <c r="G1078" s="107">
        <v>3539.4110000000001</v>
      </c>
      <c r="H1078" s="107">
        <v>1</v>
      </c>
      <c r="I1078" s="120">
        <v>1</v>
      </c>
      <c r="J1078" s="107">
        <v>1</v>
      </c>
      <c r="K1078" s="107">
        <v>0</v>
      </c>
      <c r="L1078" s="107">
        <v>3539.41</v>
      </c>
      <c r="M1078" s="107">
        <v>3539.41</v>
      </c>
    </row>
    <row r="1079" spans="1:13" ht="16.5" hidden="1" customHeight="1">
      <c r="A1079" s="106" t="s">
        <v>3442</v>
      </c>
      <c r="B1079" s="107" t="s">
        <v>3443</v>
      </c>
      <c r="C1079" s="108" t="s">
        <v>73</v>
      </c>
      <c r="D1079" s="107" t="s">
        <v>623</v>
      </c>
      <c r="E1079" s="107" t="s">
        <v>45</v>
      </c>
      <c r="F1079" s="108" t="s">
        <v>80</v>
      </c>
      <c r="G1079" s="107">
        <v>1304.9460999999999</v>
      </c>
      <c r="H1079" s="107">
        <v>1</v>
      </c>
      <c r="I1079" s="120">
        <v>1</v>
      </c>
      <c r="J1079" s="107">
        <v>1</v>
      </c>
      <c r="K1079" s="107">
        <v>0</v>
      </c>
      <c r="L1079" s="107">
        <v>1304.95</v>
      </c>
      <c r="M1079" s="107">
        <v>1304.95</v>
      </c>
    </row>
    <row r="1080" spans="1:13" ht="16.5" hidden="1" customHeight="1">
      <c r="A1080" s="106" t="s">
        <v>3444</v>
      </c>
      <c r="B1080" s="107" t="s">
        <v>3445</v>
      </c>
      <c r="C1080" s="108" t="s">
        <v>73</v>
      </c>
      <c r="D1080" s="107" t="s">
        <v>628</v>
      </c>
      <c r="E1080" s="107" t="s">
        <v>45</v>
      </c>
      <c r="F1080" s="108" t="s">
        <v>80</v>
      </c>
      <c r="G1080" s="107">
        <v>380.06909999999999</v>
      </c>
      <c r="H1080" s="107">
        <v>1</v>
      </c>
      <c r="I1080" s="120">
        <v>1</v>
      </c>
      <c r="J1080" s="107">
        <v>1</v>
      </c>
      <c r="K1080" s="107">
        <v>0</v>
      </c>
      <c r="L1080" s="107">
        <v>380.07</v>
      </c>
      <c r="M1080" s="107">
        <v>380.07</v>
      </c>
    </row>
    <row r="1081" spans="1:13" ht="16.5" hidden="1" customHeight="1">
      <c r="A1081" s="106" t="s">
        <v>3446</v>
      </c>
      <c r="B1081" s="107" t="s">
        <v>3447</v>
      </c>
      <c r="C1081" s="108" t="s">
        <v>73</v>
      </c>
      <c r="D1081" s="107" t="s">
        <v>633</v>
      </c>
      <c r="E1081" s="107" t="s">
        <v>45</v>
      </c>
      <c r="F1081" s="108" t="s">
        <v>80</v>
      </c>
      <c r="G1081" s="107">
        <v>971.87509999999997</v>
      </c>
      <c r="H1081" s="107">
        <v>1</v>
      </c>
      <c r="I1081" s="120">
        <v>1</v>
      </c>
      <c r="J1081" s="107">
        <v>1</v>
      </c>
      <c r="K1081" s="107">
        <v>0</v>
      </c>
      <c r="L1081" s="107">
        <v>971.88</v>
      </c>
      <c r="M1081" s="107">
        <v>971.88</v>
      </c>
    </row>
    <row r="1082" spans="1:13" ht="16.5" hidden="1" customHeight="1">
      <c r="A1082" s="106" t="s">
        <v>3448</v>
      </c>
      <c r="B1082" s="107" t="s">
        <v>3449</v>
      </c>
      <c r="C1082" s="108" t="s">
        <v>73</v>
      </c>
      <c r="D1082" s="107" t="s">
        <v>638</v>
      </c>
      <c r="E1082" s="107" t="s">
        <v>45</v>
      </c>
      <c r="F1082" s="108" t="s">
        <v>80</v>
      </c>
      <c r="G1082" s="107">
        <v>1069.7436</v>
      </c>
      <c r="H1082" s="107">
        <v>1</v>
      </c>
      <c r="I1082" s="120">
        <v>1</v>
      </c>
      <c r="J1082" s="107">
        <v>1</v>
      </c>
      <c r="K1082" s="107">
        <v>0</v>
      </c>
      <c r="L1082" s="107">
        <v>1069.74</v>
      </c>
      <c r="M1082" s="107">
        <v>1069.74</v>
      </c>
    </row>
    <row r="1083" spans="1:13" ht="16.5" hidden="1" customHeight="1">
      <c r="A1083" s="106" t="s">
        <v>3450</v>
      </c>
      <c r="B1083" s="109" t="s">
        <v>3451</v>
      </c>
      <c r="C1083" s="110" t="s">
        <v>73</v>
      </c>
      <c r="D1083" s="109" t="s">
        <v>284</v>
      </c>
      <c r="E1083" s="109" t="s">
        <v>641</v>
      </c>
      <c r="F1083" s="110" t="s">
        <v>103</v>
      </c>
      <c r="G1083" s="109">
        <v>12.390499999999999</v>
      </c>
      <c r="H1083" s="109">
        <v>5.81</v>
      </c>
      <c r="I1083" s="121">
        <v>7.48</v>
      </c>
      <c r="J1083" s="109">
        <v>8.7520000000000007</v>
      </c>
      <c r="K1083" s="109">
        <v>17</v>
      </c>
      <c r="L1083" s="109">
        <v>92.68</v>
      </c>
      <c r="M1083" s="109">
        <v>108.44</v>
      </c>
    </row>
    <row r="1084" spans="1:13" ht="16.5" hidden="1" customHeight="1">
      <c r="A1084" s="111" t="s">
        <v>3452</v>
      </c>
      <c r="B1084" s="125" t="s">
        <v>3453</v>
      </c>
      <c r="C1084" s="126" t="s">
        <v>73</v>
      </c>
      <c r="D1084" s="125" t="s">
        <v>644</v>
      </c>
      <c r="E1084" s="125" t="s">
        <v>645</v>
      </c>
      <c r="F1084" s="126" t="s">
        <v>103</v>
      </c>
      <c r="G1084" s="125">
        <v>16.835599999999999</v>
      </c>
      <c r="H1084" s="125">
        <v>4.97</v>
      </c>
      <c r="I1084" s="121">
        <v>6.17</v>
      </c>
      <c r="J1084" s="125">
        <v>7.2190000000000003</v>
      </c>
      <c r="K1084" s="125">
        <v>17</v>
      </c>
      <c r="L1084" s="125">
        <v>103.88</v>
      </c>
      <c r="M1084" s="125">
        <v>121.54</v>
      </c>
    </row>
    <row r="1085" spans="1:13" ht="16.5" hidden="1" customHeight="1">
      <c r="A1085" s="111" t="s">
        <v>3454</v>
      </c>
      <c r="B1085" s="125" t="s">
        <v>3453</v>
      </c>
      <c r="C1085" s="126" t="s">
        <v>73</v>
      </c>
      <c r="D1085" s="125" t="s">
        <v>644</v>
      </c>
      <c r="E1085" s="125" t="s">
        <v>645</v>
      </c>
      <c r="F1085" s="126" t="s">
        <v>103</v>
      </c>
      <c r="G1085" s="125">
        <v>19.542899999999999</v>
      </c>
      <c r="H1085" s="125">
        <v>4.97</v>
      </c>
      <c r="I1085" s="121">
        <v>6.25</v>
      </c>
      <c r="J1085" s="125">
        <v>7.3129999999999997</v>
      </c>
      <c r="K1085" s="125">
        <v>17</v>
      </c>
      <c r="L1085" s="125">
        <v>122.14</v>
      </c>
      <c r="M1085" s="125">
        <v>142.91999999999999</v>
      </c>
    </row>
    <row r="1086" spans="1:13" ht="16.5" hidden="1" customHeight="1">
      <c r="A1086" s="106" t="s">
        <v>3455</v>
      </c>
      <c r="B1086" s="109" t="s">
        <v>3456</v>
      </c>
      <c r="C1086" s="110" t="s">
        <v>73</v>
      </c>
      <c r="D1086" s="109" t="s">
        <v>650</v>
      </c>
      <c r="E1086" s="109" t="s">
        <v>651</v>
      </c>
      <c r="F1086" s="110" t="s">
        <v>3437</v>
      </c>
      <c r="G1086" s="109">
        <v>12336.2006</v>
      </c>
      <c r="H1086" s="109">
        <v>0.64</v>
      </c>
      <c r="I1086" s="180">
        <v>0.62</v>
      </c>
      <c r="J1086" s="109">
        <v>0.72499999999999998</v>
      </c>
      <c r="K1086" s="109">
        <v>17</v>
      </c>
      <c r="L1086" s="109">
        <v>7648.44</v>
      </c>
      <c r="M1086" s="109">
        <v>8943.75</v>
      </c>
    </row>
    <row r="1087" spans="1:13" ht="16.5" hidden="1" customHeight="1">
      <c r="A1087" s="106" t="s">
        <v>3457</v>
      </c>
      <c r="B1087" s="107" t="s">
        <v>3458</v>
      </c>
      <c r="C1087" s="108" t="s">
        <v>73</v>
      </c>
      <c r="D1087" s="107" t="s">
        <v>3459</v>
      </c>
      <c r="E1087" s="107" t="s">
        <v>45</v>
      </c>
      <c r="F1087" s="108" t="s">
        <v>80</v>
      </c>
      <c r="G1087" s="107">
        <v>104.3343</v>
      </c>
      <c r="H1087" s="107">
        <v>1</v>
      </c>
      <c r="I1087" s="120">
        <v>1</v>
      </c>
      <c r="J1087" s="107">
        <v>1</v>
      </c>
      <c r="K1087" s="107">
        <v>0</v>
      </c>
      <c r="L1087" s="107">
        <v>104.33</v>
      </c>
      <c r="M1087" s="107">
        <v>104.33</v>
      </c>
    </row>
    <row r="1088" spans="1:13" ht="16.5" hidden="1" customHeight="1">
      <c r="A1088" s="106" t="s">
        <v>3460</v>
      </c>
      <c r="B1088" s="107" t="s">
        <v>3461</v>
      </c>
      <c r="C1088" s="108" t="s">
        <v>86</v>
      </c>
      <c r="D1088" s="107" t="s">
        <v>656</v>
      </c>
      <c r="E1088" s="107" t="s">
        <v>45</v>
      </c>
      <c r="F1088" s="108" t="s">
        <v>80</v>
      </c>
      <c r="G1088" s="107">
        <v>1959.9836</v>
      </c>
      <c r="H1088" s="107">
        <v>1</v>
      </c>
      <c r="I1088" s="120">
        <v>1</v>
      </c>
      <c r="J1088" s="107">
        <v>1</v>
      </c>
      <c r="K1088" s="107">
        <v>0</v>
      </c>
      <c r="L1088" s="107">
        <v>1959.98</v>
      </c>
      <c r="M1088" s="107">
        <v>1959.98</v>
      </c>
    </row>
    <row r="1089" spans="1:13" ht="16.5" hidden="1" customHeight="1">
      <c r="A1089" s="106" t="s">
        <v>3462</v>
      </c>
      <c r="B1089" s="107" t="s">
        <v>3463</v>
      </c>
      <c r="C1089" s="108" t="s">
        <v>665</v>
      </c>
      <c r="D1089" s="107" t="s">
        <v>666</v>
      </c>
      <c r="E1089" s="107" t="s">
        <v>45</v>
      </c>
      <c r="F1089" s="108" t="s">
        <v>80</v>
      </c>
      <c r="G1089" s="107">
        <v>21050.6011</v>
      </c>
      <c r="H1089" s="107">
        <v>1</v>
      </c>
      <c r="I1089" s="120">
        <v>1</v>
      </c>
      <c r="J1089" s="107">
        <v>1</v>
      </c>
      <c r="K1089" s="107">
        <v>0</v>
      </c>
      <c r="L1089" s="107">
        <v>21050.6</v>
      </c>
      <c r="M1089" s="107">
        <v>21050.6</v>
      </c>
    </row>
    <row r="1090" spans="1:13" ht="16.5" hidden="1" customHeight="1">
      <c r="A1090" s="106" t="s">
        <v>3464</v>
      </c>
      <c r="B1090" s="109" t="s">
        <v>3465</v>
      </c>
      <c r="C1090" s="110" t="s">
        <v>73</v>
      </c>
      <c r="D1090" s="109" t="s">
        <v>74</v>
      </c>
      <c r="E1090" s="109" t="s">
        <v>45</v>
      </c>
      <c r="F1090" s="110" t="s">
        <v>75</v>
      </c>
      <c r="G1090" s="109">
        <v>10.900499999999999</v>
      </c>
      <c r="H1090" s="109">
        <v>51</v>
      </c>
      <c r="I1090" s="121">
        <v>230</v>
      </c>
      <c r="J1090" s="109">
        <v>230</v>
      </c>
      <c r="K1090" s="109">
        <v>0</v>
      </c>
      <c r="L1090" s="109">
        <v>2507.12</v>
      </c>
      <c r="M1090" s="109">
        <v>2507.12</v>
      </c>
    </row>
    <row r="1091" spans="1:13" ht="16.5" hidden="1" customHeight="1">
      <c r="A1091" s="106" t="s">
        <v>3466</v>
      </c>
      <c r="B1091" s="116" t="s">
        <v>3467</v>
      </c>
      <c r="C1091" s="117" t="s">
        <v>355</v>
      </c>
      <c r="D1091" s="116" t="s">
        <v>3468</v>
      </c>
      <c r="E1091" s="116" t="s">
        <v>45</v>
      </c>
      <c r="F1091" s="117" t="s">
        <v>1548</v>
      </c>
      <c r="G1091" s="116">
        <v>40</v>
      </c>
      <c r="H1091" s="116">
        <v>60.08</v>
      </c>
      <c r="I1091" s="123">
        <v>60.08</v>
      </c>
      <c r="J1091" s="116">
        <v>70</v>
      </c>
      <c r="K1091" s="116">
        <v>16.52</v>
      </c>
      <c r="L1091" s="116">
        <v>2403.1999999999998</v>
      </c>
      <c r="M1091" s="116">
        <v>2800</v>
      </c>
    </row>
    <row r="1092" spans="1:13" ht="16.5" hidden="1" customHeight="1">
      <c r="A1092" s="106" t="s">
        <v>3469</v>
      </c>
      <c r="B1092" s="116" t="s">
        <v>3470</v>
      </c>
      <c r="C1092" s="117" t="s">
        <v>355</v>
      </c>
      <c r="D1092" s="116" t="s">
        <v>3471</v>
      </c>
      <c r="E1092" s="116" t="s">
        <v>45</v>
      </c>
      <c r="F1092" s="117" t="s">
        <v>3472</v>
      </c>
      <c r="G1092" s="116">
        <v>1.8366</v>
      </c>
      <c r="H1092" s="116">
        <v>191345.69</v>
      </c>
      <c r="I1092" s="123">
        <v>191345.69</v>
      </c>
      <c r="J1092" s="116">
        <v>222955.99799999999</v>
      </c>
      <c r="K1092" s="116">
        <v>16.52</v>
      </c>
      <c r="L1092" s="116">
        <v>351425.49</v>
      </c>
      <c r="M1092" s="116">
        <v>409480.99</v>
      </c>
    </row>
    <row r="1093" spans="1:13" ht="16.5" hidden="1" customHeight="1">
      <c r="A1093" s="106" t="s">
        <v>3473</v>
      </c>
      <c r="B1093" s="116" t="s">
        <v>3470</v>
      </c>
      <c r="C1093" s="117" t="s">
        <v>2968</v>
      </c>
      <c r="D1093" s="116" t="s">
        <v>3474</v>
      </c>
      <c r="E1093" s="116" t="s">
        <v>45</v>
      </c>
      <c r="F1093" s="117" t="s">
        <v>1548</v>
      </c>
      <c r="G1093" s="116">
        <v>10</v>
      </c>
      <c r="H1093" s="116">
        <v>2016.82</v>
      </c>
      <c r="I1093" s="123">
        <v>2016.82</v>
      </c>
      <c r="J1093" s="116">
        <v>2350</v>
      </c>
      <c r="K1093" s="116">
        <v>16.52</v>
      </c>
      <c r="L1093" s="116">
        <v>20168.2</v>
      </c>
      <c r="M1093" s="116">
        <v>23500</v>
      </c>
    </row>
    <row r="1094" spans="1:13" ht="16.5" hidden="1" customHeight="1">
      <c r="A1094" s="106" t="s">
        <v>3475</v>
      </c>
      <c r="B1094" s="116" t="s">
        <v>3476</v>
      </c>
      <c r="C1094" s="117" t="s">
        <v>355</v>
      </c>
      <c r="D1094" s="116" t="s">
        <v>3477</v>
      </c>
      <c r="E1094" s="116" t="s">
        <v>45</v>
      </c>
      <c r="F1094" s="117" t="s">
        <v>138</v>
      </c>
      <c r="G1094" s="116">
        <v>1</v>
      </c>
      <c r="H1094" s="116">
        <v>168200</v>
      </c>
      <c r="I1094" s="123">
        <v>168200</v>
      </c>
      <c r="J1094" s="116">
        <v>195986.64</v>
      </c>
      <c r="K1094" s="116">
        <v>16.52</v>
      </c>
      <c r="L1094" s="116">
        <v>168200</v>
      </c>
      <c r="M1094" s="116">
        <v>195986.64</v>
      </c>
    </row>
    <row r="1095" spans="1:13" ht="16.5" hidden="1" customHeight="1">
      <c r="A1095" s="106" t="s">
        <v>3478</v>
      </c>
      <c r="B1095" s="107" t="s">
        <v>661</v>
      </c>
      <c r="C1095" s="108" t="s">
        <v>86</v>
      </c>
      <c r="D1095" s="107" t="s">
        <v>662</v>
      </c>
      <c r="E1095" s="107" t="s">
        <v>45</v>
      </c>
      <c r="F1095" s="108" t="s">
        <v>80</v>
      </c>
      <c r="G1095" s="107">
        <v>-0.57709999999999995</v>
      </c>
      <c r="H1095" s="107">
        <v>1</v>
      </c>
      <c r="I1095" s="120">
        <v>1</v>
      </c>
      <c r="J1095" s="107">
        <v>1</v>
      </c>
      <c r="K1095" s="107">
        <v>0</v>
      </c>
      <c r="L1095" s="107">
        <v>-0.57999999999999996</v>
      </c>
      <c r="M1095" s="107">
        <v>-0.57999999999999996</v>
      </c>
    </row>
    <row r="1096" spans="1:13" ht="16.5" hidden="1" customHeight="1">
      <c r="A1096" s="106" t="s">
        <v>3479</v>
      </c>
      <c r="B1096" s="107" t="s">
        <v>664</v>
      </c>
      <c r="C1096" s="108" t="s">
        <v>665</v>
      </c>
      <c r="D1096" s="107" t="s">
        <v>666</v>
      </c>
      <c r="E1096" s="107" t="s">
        <v>45</v>
      </c>
      <c r="F1096" s="108" t="s">
        <v>80</v>
      </c>
      <c r="G1096" s="107">
        <v>422495.48739999998</v>
      </c>
      <c r="H1096" s="107">
        <v>1</v>
      </c>
      <c r="I1096" s="120">
        <v>1</v>
      </c>
      <c r="J1096" s="107">
        <v>1</v>
      </c>
      <c r="K1096" s="107">
        <v>0</v>
      </c>
      <c r="L1096" s="107">
        <v>422495.49</v>
      </c>
      <c r="M1096" s="107">
        <v>422495.49</v>
      </c>
    </row>
    <row r="1097" spans="1:13" ht="16.5" hidden="1" customHeight="1">
      <c r="A1097" s="106" t="s">
        <v>3480</v>
      </c>
      <c r="B1097" s="107" t="s">
        <v>668</v>
      </c>
      <c r="C1097" s="108" t="s">
        <v>665</v>
      </c>
      <c r="D1097" s="107" t="s">
        <v>669</v>
      </c>
      <c r="E1097" s="107" t="s">
        <v>45</v>
      </c>
      <c r="F1097" s="108" t="s">
        <v>80</v>
      </c>
      <c r="G1097" s="107">
        <v>1.3599999999999999E-2</v>
      </c>
      <c r="H1097" s="107">
        <v>1</v>
      </c>
      <c r="I1097" s="120">
        <v>1</v>
      </c>
      <c r="J1097" s="107">
        <v>1</v>
      </c>
      <c r="K1097" s="107">
        <v>0</v>
      </c>
      <c r="L1097" s="107">
        <v>0.01</v>
      </c>
      <c r="M1097" s="107">
        <v>0.01</v>
      </c>
    </row>
    <row r="1098" spans="1:13" ht="16.5" hidden="1" customHeight="1">
      <c r="A1098" s="106" t="s">
        <v>3481</v>
      </c>
      <c r="B1098" s="107" t="s">
        <v>671</v>
      </c>
      <c r="C1098" s="108" t="s">
        <v>73</v>
      </c>
      <c r="D1098" s="107" t="s">
        <v>672</v>
      </c>
      <c r="E1098" s="107" t="s">
        <v>45</v>
      </c>
      <c r="F1098" s="108" t="s">
        <v>80</v>
      </c>
      <c r="G1098" s="107">
        <v>2.2364999999999999</v>
      </c>
      <c r="H1098" s="107">
        <v>1</v>
      </c>
      <c r="I1098" s="120">
        <v>1</v>
      </c>
      <c r="J1098" s="107">
        <v>1</v>
      </c>
      <c r="K1098" s="107">
        <v>0</v>
      </c>
      <c r="L1098" s="107">
        <v>2.2400000000000002</v>
      </c>
      <c r="M1098" s="107">
        <v>2.2400000000000002</v>
      </c>
    </row>
    <row r="1099" spans="1:13" ht="16.5" hidden="1" customHeight="1">
      <c r="A1099" s="106" t="s">
        <v>3482</v>
      </c>
      <c r="B1099" s="107" t="s">
        <v>674</v>
      </c>
      <c r="C1099" s="108" t="s">
        <v>78</v>
      </c>
      <c r="D1099" s="107" t="s">
        <v>675</v>
      </c>
      <c r="E1099" s="107" t="s">
        <v>45</v>
      </c>
      <c r="F1099" s="108" t="s">
        <v>80</v>
      </c>
      <c r="G1099" s="107">
        <v>73049.555999999997</v>
      </c>
      <c r="H1099" s="107">
        <v>1</v>
      </c>
      <c r="I1099" s="120">
        <v>1</v>
      </c>
      <c r="J1099" s="107">
        <v>1</v>
      </c>
      <c r="K1099" s="107">
        <v>0</v>
      </c>
      <c r="L1099" s="107">
        <v>73049.56</v>
      </c>
      <c r="M1099" s="107">
        <v>73049.56</v>
      </c>
    </row>
    <row r="1100" spans="1:13" ht="16.5" hidden="1" customHeight="1">
      <c r="A1100" s="106" t="s">
        <v>3483</v>
      </c>
      <c r="B1100" s="116" t="s">
        <v>3484</v>
      </c>
      <c r="C1100" s="117" t="s">
        <v>2968</v>
      </c>
      <c r="D1100" s="116" t="s">
        <v>3485</v>
      </c>
      <c r="E1100" s="116" t="s">
        <v>45</v>
      </c>
      <c r="F1100" s="117" t="s">
        <v>1548</v>
      </c>
      <c r="G1100" s="116">
        <v>1</v>
      </c>
      <c r="H1100" s="116">
        <v>39882.06</v>
      </c>
      <c r="I1100" s="123">
        <v>39882.06</v>
      </c>
      <c r="J1100" s="116">
        <v>45066.728000000003</v>
      </c>
      <c r="K1100" s="116">
        <v>13</v>
      </c>
      <c r="L1100" s="116">
        <v>39882.06</v>
      </c>
      <c r="M1100" s="116">
        <v>45066.73</v>
      </c>
    </row>
    <row r="1101" spans="1:13" ht="16.5" hidden="1" customHeight="1">
      <c r="A1101" s="106" t="s">
        <v>3486</v>
      </c>
      <c r="B1101" s="116" t="s">
        <v>3484</v>
      </c>
      <c r="C1101" s="117" t="s">
        <v>2968</v>
      </c>
      <c r="D1101" s="116" t="s">
        <v>3487</v>
      </c>
      <c r="E1101" s="116" t="s">
        <v>45</v>
      </c>
      <c r="F1101" s="117" t="s">
        <v>1548</v>
      </c>
      <c r="G1101" s="116">
        <v>1</v>
      </c>
      <c r="H1101" s="116">
        <v>39882.06</v>
      </c>
      <c r="I1101" s="123">
        <v>39882.06</v>
      </c>
      <c r="J1101" s="116">
        <v>45066.728000000003</v>
      </c>
      <c r="K1101" s="116">
        <v>13</v>
      </c>
      <c r="L1101" s="116">
        <v>39882.06</v>
      </c>
      <c r="M1101" s="116">
        <v>45066.73</v>
      </c>
    </row>
    <row r="1102" spans="1:13" ht="16.5" hidden="1" customHeight="1">
      <c r="A1102" s="106" t="s">
        <v>3488</v>
      </c>
      <c r="B1102" s="116" t="s">
        <v>3484</v>
      </c>
      <c r="C1102" s="117" t="s">
        <v>2968</v>
      </c>
      <c r="D1102" s="116" t="s">
        <v>3489</v>
      </c>
      <c r="E1102" s="116" t="s">
        <v>45</v>
      </c>
      <c r="F1102" s="117" t="s">
        <v>1548</v>
      </c>
      <c r="G1102" s="116">
        <v>1</v>
      </c>
      <c r="H1102" s="116">
        <v>34313.96</v>
      </c>
      <c r="I1102" s="123">
        <v>34313.96</v>
      </c>
      <c r="J1102" s="116">
        <v>38774.775000000001</v>
      </c>
      <c r="K1102" s="116">
        <v>13</v>
      </c>
      <c r="L1102" s="116">
        <v>34313.96</v>
      </c>
      <c r="M1102" s="116">
        <v>38774.78</v>
      </c>
    </row>
    <row r="1103" spans="1:13" ht="16.5" hidden="1" customHeight="1">
      <c r="A1103" s="106" t="s">
        <v>3490</v>
      </c>
      <c r="B1103" s="116" t="s">
        <v>3484</v>
      </c>
      <c r="C1103" s="117" t="s">
        <v>2968</v>
      </c>
      <c r="D1103" s="116" t="s">
        <v>3491</v>
      </c>
      <c r="E1103" s="116" t="s">
        <v>45</v>
      </c>
      <c r="F1103" s="117" t="s">
        <v>1548</v>
      </c>
      <c r="G1103" s="116">
        <v>1</v>
      </c>
      <c r="H1103" s="116">
        <v>34313.96</v>
      </c>
      <c r="I1103" s="123">
        <v>34313.96</v>
      </c>
      <c r="J1103" s="116">
        <v>38774.775000000001</v>
      </c>
      <c r="K1103" s="116">
        <v>13</v>
      </c>
      <c r="L1103" s="116">
        <v>34313.96</v>
      </c>
      <c r="M1103" s="116">
        <v>38774.78</v>
      </c>
    </row>
    <row r="1104" spans="1:13" ht="16.5" hidden="1" customHeight="1">
      <c r="A1104" s="106" t="s">
        <v>3492</v>
      </c>
      <c r="B1104" s="116" t="s">
        <v>3493</v>
      </c>
      <c r="C1104" s="117" t="s">
        <v>2968</v>
      </c>
      <c r="D1104" s="116" t="s">
        <v>3494</v>
      </c>
      <c r="E1104" s="116" t="s">
        <v>3495</v>
      </c>
      <c r="F1104" s="117" t="s">
        <v>1548</v>
      </c>
      <c r="G1104" s="116">
        <v>10</v>
      </c>
      <c r="H1104" s="116">
        <v>5578.44</v>
      </c>
      <c r="I1104" s="123">
        <v>5578.44</v>
      </c>
      <c r="J1104" s="116">
        <v>6500</v>
      </c>
      <c r="K1104" s="116">
        <v>16.52</v>
      </c>
      <c r="L1104" s="116">
        <v>55784.4</v>
      </c>
      <c r="M1104" s="116">
        <v>65000</v>
      </c>
    </row>
    <row r="1105" spans="1:13" ht="16.5" hidden="1" customHeight="1">
      <c r="A1105" s="106" t="s">
        <v>3496</v>
      </c>
      <c r="B1105" s="116" t="s">
        <v>3497</v>
      </c>
      <c r="C1105" s="117" t="s">
        <v>2968</v>
      </c>
      <c r="D1105" s="116" t="s">
        <v>3498</v>
      </c>
      <c r="E1105" s="116" t="s">
        <v>45</v>
      </c>
      <c r="F1105" s="117" t="s">
        <v>1548</v>
      </c>
      <c r="G1105" s="116">
        <v>5</v>
      </c>
      <c r="H1105" s="116">
        <v>1287.33</v>
      </c>
      <c r="I1105" s="123">
        <v>1287.33</v>
      </c>
      <c r="J1105" s="116">
        <v>1500</v>
      </c>
      <c r="K1105" s="116">
        <v>16.52</v>
      </c>
      <c r="L1105" s="116">
        <v>6436.65</v>
      </c>
      <c r="M1105" s="116">
        <v>7500</v>
      </c>
    </row>
    <row r="1106" spans="1:13" ht="16.5" hidden="1" customHeight="1">
      <c r="A1106" s="106" t="s">
        <v>3499</v>
      </c>
      <c r="B1106" s="116" t="s">
        <v>3500</v>
      </c>
      <c r="C1106" s="117" t="s">
        <v>355</v>
      </c>
      <c r="D1106" s="116" t="s">
        <v>3501</v>
      </c>
      <c r="E1106" s="116" t="s">
        <v>45</v>
      </c>
      <c r="F1106" s="117" t="s">
        <v>142</v>
      </c>
      <c r="G1106" s="116">
        <v>40</v>
      </c>
      <c r="H1106" s="116">
        <v>142.46</v>
      </c>
      <c r="I1106" s="123">
        <v>142.46</v>
      </c>
      <c r="J1106" s="116">
        <v>166</v>
      </c>
      <c r="K1106" s="116">
        <v>16.52</v>
      </c>
      <c r="L1106" s="116">
        <v>5698.4</v>
      </c>
      <c r="M1106" s="116">
        <v>6640</v>
      </c>
    </row>
    <row r="1107" spans="1:13" ht="16.5" hidden="1" customHeight="1">
      <c r="A1107" s="106" t="s">
        <v>3502</v>
      </c>
      <c r="B1107" s="116" t="s">
        <v>3500</v>
      </c>
      <c r="C1107" s="117" t="s">
        <v>355</v>
      </c>
      <c r="D1107" s="116" t="s">
        <v>3503</v>
      </c>
      <c r="E1107" s="116" t="s">
        <v>45</v>
      </c>
      <c r="F1107" s="117" t="s">
        <v>142</v>
      </c>
      <c r="G1107" s="116">
        <v>20</v>
      </c>
      <c r="H1107" s="116">
        <v>1620</v>
      </c>
      <c r="I1107" s="123">
        <v>1620</v>
      </c>
      <c r="J1107" s="116">
        <v>1887.624</v>
      </c>
      <c r="K1107" s="116">
        <v>16.52</v>
      </c>
      <c r="L1107" s="116">
        <v>32400</v>
      </c>
      <c r="M1107" s="116">
        <v>37752.480000000003</v>
      </c>
    </row>
    <row r="1108" spans="1:13" ht="16.5" hidden="1" customHeight="1">
      <c r="A1108" s="106" t="s">
        <v>3504</v>
      </c>
      <c r="B1108" s="116" t="s">
        <v>3505</v>
      </c>
      <c r="C1108" s="117" t="s">
        <v>2968</v>
      </c>
      <c r="D1108" s="116" t="s">
        <v>2526</v>
      </c>
      <c r="E1108" s="116" t="s">
        <v>45</v>
      </c>
      <c r="F1108" s="117" t="s">
        <v>771</v>
      </c>
      <c r="G1108" s="116">
        <v>20</v>
      </c>
      <c r="H1108" s="116">
        <v>77.239999999999995</v>
      </c>
      <c r="I1108" s="123">
        <v>77.239999999999995</v>
      </c>
      <c r="J1108" s="116">
        <v>90</v>
      </c>
      <c r="K1108" s="116">
        <v>16.52</v>
      </c>
      <c r="L1108" s="116">
        <v>1544.8</v>
      </c>
      <c r="M1108" s="116">
        <v>1800</v>
      </c>
    </row>
    <row r="1109" spans="1:13" ht="16.5" hidden="1" customHeight="1">
      <c r="A1109" s="106" t="s">
        <v>3506</v>
      </c>
      <c r="B1109" s="116" t="s">
        <v>3507</v>
      </c>
      <c r="C1109" s="117" t="s">
        <v>2968</v>
      </c>
      <c r="D1109" s="116" t="s">
        <v>3508</v>
      </c>
      <c r="E1109" s="116" t="s">
        <v>45</v>
      </c>
      <c r="F1109" s="117" t="s">
        <v>142</v>
      </c>
      <c r="G1109" s="116">
        <v>20</v>
      </c>
      <c r="H1109" s="116">
        <v>60.08</v>
      </c>
      <c r="I1109" s="123">
        <v>60.08</v>
      </c>
      <c r="J1109" s="116">
        <v>70</v>
      </c>
      <c r="K1109" s="116">
        <v>16.52</v>
      </c>
      <c r="L1109" s="116">
        <v>1201.5999999999999</v>
      </c>
      <c r="M1109" s="116">
        <v>1400</v>
      </c>
    </row>
    <row r="1110" spans="1:13" ht="16.5" hidden="1" customHeight="1">
      <c r="A1110" s="106" t="s">
        <v>3509</v>
      </c>
      <c r="B1110" s="116" t="s">
        <v>3510</v>
      </c>
      <c r="C1110" s="117" t="s">
        <v>2968</v>
      </c>
      <c r="D1110" s="116" t="s">
        <v>3511</v>
      </c>
      <c r="E1110" s="116" t="s">
        <v>45</v>
      </c>
      <c r="F1110" s="117" t="s">
        <v>142</v>
      </c>
      <c r="G1110" s="116">
        <v>40</v>
      </c>
      <c r="H1110" s="116">
        <v>1158.5999999999999</v>
      </c>
      <c r="I1110" s="123">
        <v>1158.5999999999999</v>
      </c>
      <c r="J1110" s="116">
        <v>1350</v>
      </c>
      <c r="K1110" s="116">
        <v>16.52</v>
      </c>
      <c r="L1110" s="116">
        <v>46344</v>
      </c>
      <c r="M1110" s="116">
        <v>54000</v>
      </c>
    </row>
    <row r="1111" spans="1:13" ht="16.5" hidden="1" customHeight="1">
      <c r="A1111" s="106" t="s">
        <v>3512</v>
      </c>
      <c r="B1111" s="116" t="s">
        <v>3513</v>
      </c>
      <c r="C1111" s="117" t="s">
        <v>355</v>
      </c>
      <c r="D1111" s="192" t="s">
        <v>3514</v>
      </c>
      <c r="E1111" s="116" t="s">
        <v>45</v>
      </c>
      <c r="F1111" s="117" t="s">
        <v>344</v>
      </c>
      <c r="G1111" s="116">
        <v>303</v>
      </c>
      <c r="H1111" s="116">
        <v>81.05</v>
      </c>
      <c r="I1111" s="123">
        <v>81.05</v>
      </c>
      <c r="J1111" s="116">
        <v>94.44</v>
      </c>
      <c r="K1111" s="116">
        <v>16.52</v>
      </c>
      <c r="L1111" s="116">
        <v>24558.15</v>
      </c>
      <c r="M1111" s="116">
        <v>28615.32</v>
      </c>
    </row>
    <row r="1112" spans="1:13" ht="16.5" hidden="1" customHeight="1">
      <c r="A1112" s="106" t="s">
        <v>3515</v>
      </c>
      <c r="B1112" s="116" t="s">
        <v>3513</v>
      </c>
      <c r="C1112" s="117" t="s">
        <v>355</v>
      </c>
      <c r="D1112" s="192" t="s">
        <v>3516</v>
      </c>
      <c r="E1112" s="116" t="s">
        <v>45</v>
      </c>
      <c r="F1112" s="117" t="s">
        <v>344</v>
      </c>
      <c r="G1112" s="116">
        <v>52.52</v>
      </c>
      <c r="H1112" s="116">
        <v>62.12</v>
      </c>
      <c r="I1112" s="123">
        <v>62.12</v>
      </c>
      <c r="J1112" s="116">
        <v>72.38</v>
      </c>
      <c r="K1112" s="116">
        <v>16.52</v>
      </c>
      <c r="L1112" s="116">
        <v>3262.54</v>
      </c>
      <c r="M1112" s="116">
        <v>3801.4</v>
      </c>
    </row>
    <row r="1113" spans="1:13" ht="16.5" hidden="1" customHeight="1">
      <c r="A1113" s="106" t="s">
        <v>3517</v>
      </c>
      <c r="B1113" s="116" t="s">
        <v>3513</v>
      </c>
      <c r="C1113" s="117" t="s">
        <v>355</v>
      </c>
      <c r="D1113" s="192" t="s">
        <v>3518</v>
      </c>
      <c r="E1113" s="116" t="s">
        <v>45</v>
      </c>
      <c r="F1113" s="117" t="s">
        <v>344</v>
      </c>
      <c r="G1113" s="116">
        <v>197.96</v>
      </c>
      <c r="H1113" s="116">
        <v>309.39999999999998</v>
      </c>
      <c r="I1113" s="123">
        <v>309.39999999999998</v>
      </c>
      <c r="J1113" s="116">
        <v>360.51</v>
      </c>
      <c r="K1113" s="116">
        <v>16.52</v>
      </c>
      <c r="L1113" s="116">
        <v>61248.82</v>
      </c>
      <c r="M1113" s="116">
        <v>71366.559999999998</v>
      </c>
    </row>
    <row r="1114" spans="1:13" ht="16.5" hidden="1" customHeight="1">
      <c r="A1114" s="106" t="s">
        <v>3519</v>
      </c>
      <c r="B1114" s="116" t="s">
        <v>3513</v>
      </c>
      <c r="C1114" s="117" t="s">
        <v>355</v>
      </c>
      <c r="D1114" s="192" t="s">
        <v>3520</v>
      </c>
      <c r="E1114" s="116" t="s">
        <v>45</v>
      </c>
      <c r="F1114" s="117" t="s">
        <v>344</v>
      </c>
      <c r="G1114" s="116">
        <v>40.4</v>
      </c>
      <c r="H1114" s="116">
        <v>244.91</v>
      </c>
      <c r="I1114" s="123">
        <v>244.91</v>
      </c>
      <c r="J1114" s="116">
        <v>285.37</v>
      </c>
      <c r="K1114" s="116">
        <v>16.52</v>
      </c>
      <c r="L1114" s="116">
        <v>9894.36</v>
      </c>
      <c r="M1114" s="116">
        <v>11528.95</v>
      </c>
    </row>
    <row r="1115" spans="1:13" ht="16.5" hidden="1" customHeight="1">
      <c r="A1115" s="106" t="s">
        <v>3521</v>
      </c>
      <c r="B1115" s="116" t="s">
        <v>3513</v>
      </c>
      <c r="C1115" s="117" t="s">
        <v>355</v>
      </c>
      <c r="D1115" s="192" t="s">
        <v>3522</v>
      </c>
      <c r="E1115" s="116" t="s">
        <v>45</v>
      </c>
      <c r="F1115" s="117" t="s">
        <v>344</v>
      </c>
      <c r="G1115" s="116">
        <v>44.44</v>
      </c>
      <c r="H1115" s="116">
        <v>72.62</v>
      </c>
      <c r="I1115" s="123">
        <v>72.62</v>
      </c>
      <c r="J1115" s="116">
        <v>84.62</v>
      </c>
      <c r="K1115" s="116">
        <v>16.52</v>
      </c>
      <c r="L1115" s="116">
        <v>3227.23</v>
      </c>
      <c r="M1115" s="116">
        <v>3760.51</v>
      </c>
    </row>
    <row r="1116" spans="1:13" ht="16.5" hidden="1" customHeight="1">
      <c r="A1116" s="106" t="s">
        <v>3523</v>
      </c>
      <c r="B1116" s="116" t="s">
        <v>3524</v>
      </c>
      <c r="C1116" s="117" t="s">
        <v>355</v>
      </c>
      <c r="D1116" s="116" t="s">
        <v>3525</v>
      </c>
      <c r="E1116" s="116" t="s">
        <v>45</v>
      </c>
      <c r="F1116" s="117" t="s">
        <v>142</v>
      </c>
      <c r="G1116" s="116">
        <v>2</v>
      </c>
      <c r="H1116" s="116">
        <v>238.42</v>
      </c>
      <c r="I1116" s="123">
        <v>238.42</v>
      </c>
      <c r="J1116" s="116">
        <v>277.81</v>
      </c>
      <c r="K1116" s="116">
        <v>16.52</v>
      </c>
      <c r="L1116" s="116">
        <v>476.84</v>
      </c>
      <c r="M1116" s="116">
        <v>555.62</v>
      </c>
    </row>
    <row r="1117" spans="1:13" ht="16.5" hidden="1" customHeight="1">
      <c r="A1117" s="106" t="s">
        <v>3526</v>
      </c>
      <c r="B1117" s="116" t="s">
        <v>3527</v>
      </c>
      <c r="C1117" s="117" t="s">
        <v>355</v>
      </c>
      <c r="D1117" s="116" t="s">
        <v>3528</v>
      </c>
      <c r="E1117" s="116" t="s">
        <v>45</v>
      </c>
      <c r="F1117" s="117" t="s">
        <v>142</v>
      </c>
      <c r="G1117" s="116">
        <v>2</v>
      </c>
      <c r="H1117" s="116">
        <v>650.71</v>
      </c>
      <c r="I1117" s="123">
        <v>650.71</v>
      </c>
      <c r="J1117" s="116">
        <v>758.21</v>
      </c>
      <c r="K1117" s="116">
        <v>16.52</v>
      </c>
      <c r="L1117" s="116">
        <v>1301.42</v>
      </c>
      <c r="M1117" s="116">
        <v>1516.42</v>
      </c>
    </row>
    <row r="1118" spans="1:13" ht="16.5" hidden="1" customHeight="1">
      <c r="A1118" s="106" t="s">
        <v>3529</v>
      </c>
      <c r="B1118" s="116" t="s">
        <v>3527</v>
      </c>
      <c r="C1118" s="117" t="s">
        <v>355</v>
      </c>
      <c r="D1118" s="116" t="s">
        <v>3530</v>
      </c>
      <c r="E1118" s="116" t="s">
        <v>45</v>
      </c>
      <c r="F1118" s="117" t="s">
        <v>142</v>
      </c>
      <c r="G1118" s="116">
        <v>2</v>
      </c>
      <c r="H1118" s="116">
        <v>533.62</v>
      </c>
      <c r="I1118" s="123">
        <v>533.62</v>
      </c>
      <c r="J1118" s="116">
        <v>621.77</v>
      </c>
      <c r="K1118" s="116">
        <v>16.52</v>
      </c>
      <c r="L1118" s="116">
        <v>1067.24</v>
      </c>
      <c r="M1118" s="116">
        <v>1243.54</v>
      </c>
    </row>
    <row r="1119" spans="1:13" ht="16.5" hidden="1" customHeight="1">
      <c r="A1119" s="106" t="s">
        <v>3531</v>
      </c>
      <c r="B1119" s="116" t="s">
        <v>3527</v>
      </c>
      <c r="C1119" s="117" t="s">
        <v>355</v>
      </c>
      <c r="D1119" s="116" t="s">
        <v>3532</v>
      </c>
      <c r="E1119" s="116" t="s">
        <v>45</v>
      </c>
      <c r="F1119" s="117" t="s">
        <v>142</v>
      </c>
      <c r="G1119" s="116">
        <v>2</v>
      </c>
      <c r="H1119" s="116">
        <v>621.23</v>
      </c>
      <c r="I1119" s="123">
        <v>621.23</v>
      </c>
      <c r="J1119" s="116">
        <v>723.86</v>
      </c>
      <c r="K1119" s="116">
        <v>16.52</v>
      </c>
      <c r="L1119" s="116">
        <v>1242.46</v>
      </c>
      <c r="M1119" s="116">
        <v>1447.72</v>
      </c>
    </row>
    <row r="1120" spans="1:13" ht="16.5" hidden="1" customHeight="1">
      <c r="A1120" s="106" t="s">
        <v>3533</v>
      </c>
      <c r="B1120" s="116" t="s">
        <v>3534</v>
      </c>
      <c r="C1120" s="117" t="s">
        <v>355</v>
      </c>
      <c r="D1120" s="116" t="s">
        <v>3535</v>
      </c>
      <c r="E1120" s="116" t="s">
        <v>45</v>
      </c>
      <c r="F1120" s="117" t="s">
        <v>142</v>
      </c>
      <c r="G1120" s="116">
        <v>3</v>
      </c>
      <c r="H1120" s="116">
        <v>68.260000000000005</v>
      </c>
      <c r="I1120" s="123">
        <v>68.260000000000005</v>
      </c>
      <c r="J1120" s="116">
        <v>79.540000000000006</v>
      </c>
      <c r="K1120" s="116">
        <v>16.52</v>
      </c>
      <c r="L1120" s="116">
        <v>204.78</v>
      </c>
      <c r="M1120" s="116">
        <v>238.62</v>
      </c>
    </row>
    <row r="1121" spans="1:13" ht="16.5" hidden="1" customHeight="1">
      <c r="A1121" s="106" t="s">
        <v>3536</v>
      </c>
      <c r="B1121" s="116" t="s">
        <v>3537</v>
      </c>
      <c r="C1121" s="117" t="s">
        <v>355</v>
      </c>
      <c r="D1121" s="116" t="s">
        <v>3538</v>
      </c>
      <c r="E1121" s="116" t="s">
        <v>45</v>
      </c>
      <c r="F1121" s="117" t="s">
        <v>142</v>
      </c>
      <c r="G1121" s="116">
        <v>3</v>
      </c>
      <c r="H1121" s="116">
        <v>481.17</v>
      </c>
      <c r="I1121" s="123">
        <v>481.17</v>
      </c>
      <c r="J1121" s="116">
        <v>560.66</v>
      </c>
      <c r="K1121" s="116">
        <v>16.52</v>
      </c>
      <c r="L1121" s="116">
        <v>1443.51</v>
      </c>
      <c r="M1121" s="116">
        <v>1681.98</v>
      </c>
    </row>
    <row r="1122" spans="1:13" ht="16.5" hidden="1" customHeight="1">
      <c r="A1122" s="106" t="s">
        <v>3539</v>
      </c>
      <c r="B1122" s="171" t="s">
        <v>3540</v>
      </c>
      <c r="C1122" s="172" t="s">
        <v>355</v>
      </c>
      <c r="D1122" s="171" t="s">
        <v>3541</v>
      </c>
      <c r="E1122" s="171" t="s">
        <v>45</v>
      </c>
      <c r="F1122" s="172" t="s">
        <v>142</v>
      </c>
      <c r="G1122" s="171">
        <v>21</v>
      </c>
      <c r="H1122" s="171">
        <v>2.2000000000000002</v>
      </c>
      <c r="I1122" s="173">
        <v>2.2000000000000002</v>
      </c>
      <c r="J1122" s="171">
        <v>2.5630000000000002</v>
      </c>
      <c r="K1122" s="171">
        <v>16.52</v>
      </c>
      <c r="L1122" s="171">
        <v>46.2</v>
      </c>
      <c r="M1122" s="171">
        <v>53.82</v>
      </c>
    </row>
    <row r="1123" spans="1:13" ht="16.5" hidden="1" customHeight="1">
      <c r="A1123" s="106" t="s">
        <v>3542</v>
      </c>
      <c r="B1123" s="171" t="s">
        <v>3540</v>
      </c>
      <c r="C1123" s="172" t="s">
        <v>355</v>
      </c>
      <c r="D1123" s="171" t="s">
        <v>3543</v>
      </c>
      <c r="E1123" s="171" t="s">
        <v>45</v>
      </c>
      <c r="F1123" s="172" t="s">
        <v>142</v>
      </c>
      <c r="G1123" s="171">
        <v>6</v>
      </c>
      <c r="H1123" s="171">
        <v>3.3</v>
      </c>
      <c r="I1123" s="173">
        <v>3.3</v>
      </c>
      <c r="J1123" s="171">
        <v>3.8450000000000002</v>
      </c>
      <c r="K1123" s="171">
        <v>16.52</v>
      </c>
      <c r="L1123" s="171">
        <v>19.8</v>
      </c>
      <c r="M1123" s="171">
        <v>23.07</v>
      </c>
    </row>
    <row r="1124" spans="1:13" ht="16.5" hidden="1" customHeight="1">
      <c r="A1124" s="106" t="s">
        <v>3544</v>
      </c>
      <c r="B1124" s="171" t="s">
        <v>3540</v>
      </c>
      <c r="C1124" s="172" t="s">
        <v>355</v>
      </c>
      <c r="D1124" s="171" t="s">
        <v>3545</v>
      </c>
      <c r="E1124" s="171" t="s">
        <v>45</v>
      </c>
      <c r="F1124" s="172" t="s">
        <v>142</v>
      </c>
      <c r="G1124" s="171">
        <v>3</v>
      </c>
      <c r="H1124" s="171">
        <v>1.98</v>
      </c>
      <c r="I1124" s="173">
        <v>1.98</v>
      </c>
      <c r="J1124" s="171">
        <v>2.3069999999999999</v>
      </c>
      <c r="K1124" s="171">
        <v>16.52</v>
      </c>
      <c r="L1124" s="171">
        <v>5.94</v>
      </c>
      <c r="M1124" s="171">
        <v>6.92</v>
      </c>
    </row>
    <row r="1125" spans="1:13" ht="16.5" hidden="1" customHeight="1">
      <c r="A1125" s="106" t="s">
        <v>3546</v>
      </c>
      <c r="B1125" s="116" t="s">
        <v>3540</v>
      </c>
      <c r="C1125" s="117" t="s">
        <v>355</v>
      </c>
      <c r="D1125" s="116" t="s">
        <v>3547</v>
      </c>
      <c r="E1125" s="116" t="s">
        <v>45</v>
      </c>
      <c r="F1125" s="117" t="s">
        <v>138</v>
      </c>
      <c r="G1125" s="116">
        <v>2</v>
      </c>
      <c r="H1125" s="116">
        <v>9265.36</v>
      </c>
      <c r="I1125" s="123">
        <v>9265.36</v>
      </c>
      <c r="J1125" s="116">
        <v>10796</v>
      </c>
      <c r="K1125" s="116">
        <v>16.52</v>
      </c>
      <c r="L1125" s="116">
        <v>18530.72</v>
      </c>
      <c r="M1125" s="116">
        <v>21592</v>
      </c>
    </row>
    <row r="1126" spans="1:13" ht="16.5" hidden="1" customHeight="1">
      <c r="A1126" s="106" t="s">
        <v>3548</v>
      </c>
      <c r="B1126" s="116" t="s">
        <v>3540</v>
      </c>
      <c r="C1126" s="117" t="s">
        <v>355</v>
      </c>
      <c r="D1126" s="116" t="s">
        <v>3549</v>
      </c>
      <c r="E1126" s="116" t="s">
        <v>45</v>
      </c>
      <c r="F1126" s="117" t="s">
        <v>3550</v>
      </c>
      <c r="G1126" s="116">
        <v>1</v>
      </c>
      <c r="H1126" s="116">
        <v>21455.54</v>
      </c>
      <c r="I1126" s="123">
        <v>21455.54</v>
      </c>
      <c r="J1126" s="116">
        <v>25000</v>
      </c>
      <c r="K1126" s="116">
        <v>16.52</v>
      </c>
      <c r="L1126" s="116">
        <v>21455.54</v>
      </c>
      <c r="M1126" s="116">
        <v>25000</v>
      </c>
    </row>
    <row r="1127" spans="1:13" ht="16.5" hidden="1" customHeight="1">
      <c r="A1127" s="106" t="s">
        <v>3551</v>
      </c>
      <c r="B1127" s="116" t="s">
        <v>3540</v>
      </c>
      <c r="C1127" s="117" t="s">
        <v>355</v>
      </c>
      <c r="D1127" s="116" t="s">
        <v>3552</v>
      </c>
      <c r="E1127" s="116" t="s">
        <v>45</v>
      </c>
      <c r="F1127" s="117" t="s">
        <v>3550</v>
      </c>
      <c r="G1127" s="116">
        <v>1</v>
      </c>
      <c r="H1127" s="116">
        <v>17164.439999999999</v>
      </c>
      <c r="I1127" s="123">
        <v>17164.439999999999</v>
      </c>
      <c r="J1127" s="116">
        <v>20000</v>
      </c>
      <c r="K1127" s="116">
        <v>16.52</v>
      </c>
      <c r="L1127" s="116">
        <v>17164.439999999999</v>
      </c>
      <c r="M1127" s="116">
        <v>20000</v>
      </c>
    </row>
    <row r="1128" spans="1:13" ht="16.5" hidden="1" customHeight="1">
      <c r="A1128" s="106" t="s">
        <v>3553</v>
      </c>
      <c r="B1128" s="116" t="s">
        <v>3540</v>
      </c>
      <c r="C1128" s="117" t="s">
        <v>355</v>
      </c>
      <c r="D1128" s="116" t="s">
        <v>3554</v>
      </c>
      <c r="E1128" s="116" t="s">
        <v>45</v>
      </c>
      <c r="F1128" s="117" t="s">
        <v>1548</v>
      </c>
      <c r="G1128" s="116">
        <v>8</v>
      </c>
      <c r="H1128" s="116">
        <v>5000</v>
      </c>
      <c r="I1128" s="123">
        <v>5000</v>
      </c>
      <c r="J1128" s="116">
        <v>5000</v>
      </c>
      <c r="K1128" s="116">
        <v>0</v>
      </c>
      <c r="L1128" s="116">
        <v>40000</v>
      </c>
      <c r="M1128" s="116">
        <v>40000</v>
      </c>
    </row>
    <row r="1129" spans="1:13" ht="16.5" hidden="1" customHeight="1">
      <c r="A1129" s="106" t="s">
        <v>3555</v>
      </c>
      <c r="B1129" s="116" t="s">
        <v>3540</v>
      </c>
      <c r="C1129" s="117" t="s">
        <v>355</v>
      </c>
      <c r="D1129" s="116" t="s">
        <v>3556</v>
      </c>
      <c r="E1129" s="116" t="s">
        <v>45</v>
      </c>
      <c r="F1129" s="117" t="s">
        <v>1548</v>
      </c>
      <c r="G1129" s="116">
        <v>1</v>
      </c>
      <c r="H1129" s="116">
        <v>25000</v>
      </c>
      <c r="I1129" s="123">
        <v>25000</v>
      </c>
      <c r="J1129" s="116">
        <v>29130</v>
      </c>
      <c r="K1129" s="116">
        <v>16.52</v>
      </c>
      <c r="L1129" s="116">
        <v>25000</v>
      </c>
      <c r="M1129" s="116">
        <v>29130</v>
      </c>
    </row>
    <row r="1130" spans="1:13" ht="16.5" hidden="1" customHeight="1">
      <c r="A1130" s="106" t="s">
        <v>3557</v>
      </c>
      <c r="B1130" s="116" t="s">
        <v>3558</v>
      </c>
      <c r="C1130" s="117" t="s">
        <v>355</v>
      </c>
      <c r="D1130" s="116" t="s">
        <v>3559</v>
      </c>
      <c r="E1130" s="116" t="s">
        <v>45</v>
      </c>
      <c r="F1130" s="117" t="s">
        <v>142</v>
      </c>
      <c r="G1130" s="116">
        <v>0.79669999999999996</v>
      </c>
      <c r="H1130" s="116">
        <v>109.35</v>
      </c>
      <c r="I1130" s="123">
        <v>109.35</v>
      </c>
      <c r="J1130" s="116">
        <v>127.41</v>
      </c>
      <c r="K1130" s="116">
        <v>16.52</v>
      </c>
      <c r="L1130" s="116">
        <v>87.12</v>
      </c>
      <c r="M1130" s="116">
        <v>101.51</v>
      </c>
    </row>
    <row r="1131" spans="1:13" ht="16.5" hidden="1" customHeight="1">
      <c r="A1131" s="106" t="s">
        <v>3560</v>
      </c>
      <c r="B1131" s="116" t="s">
        <v>3558</v>
      </c>
      <c r="C1131" s="117" t="s">
        <v>355</v>
      </c>
      <c r="D1131" s="116" t="s">
        <v>3561</v>
      </c>
      <c r="E1131" s="116" t="s">
        <v>45</v>
      </c>
      <c r="F1131" s="117" t="s">
        <v>142</v>
      </c>
      <c r="G1131" s="116">
        <v>13.9884</v>
      </c>
      <c r="H1131" s="116">
        <v>109.35</v>
      </c>
      <c r="I1131" s="123">
        <v>109.35</v>
      </c>
      <c r="J1131" s="116">
        <v>127.41</v>
      </c>
      <c r="K1131" s="116">
        <v>16.52</v>
      </c>
      <c r="L1131" s="116">
        <v>1529.63</v>
      </c>
      <c r="M1131" s="116">
        <v>1782.26</v>
      </c>
    </row>
    <row r="1132" spans="1:13" ht="16.5" hidden="1" customHeight="1">
      <c r="A1132" s="106" t="s">
        <v>3562</v>
      </c>
      <c r="B1132" s="116" t="s">
        <v>3558</v>
      </c>
      <c r="C1132" s="117" t="s">
        <v>355</v>
      </c>
      <c r="D1132" s="116" t="s">
        <v>2442</v>
      </c>
      <c r="E1132" s="116" t="s">
        <v>45</v>
      </c>
      <c r="F1132" s="117" t="s">
        <v>142</v>
      </c>
      <c r="G1132" s="116">
        <v>5</v>
      </c>
      <c r="H1132" s="116">
        <v>109.35</v>
      </c>
      <c r="I1132" s="123">
        <v>109.35</v>
      </c>
      <c r="J1132" s="116">
        <v>127.41</v>
      </c>
      <c r="K1132" s="116">
        <v>16.52</v>
      </c>
      <c r="L1132" s="116">
        <v>546.75</v>
      </c>
      <c r="M1132" s="116">
        <v>637.04999999999995</v>
      </c>
    </row>
    <row r="1133" spans="1:13" ht="16.5" hidden="1" customHeight="1">
      <c r="A1133" s="106" t="s">
        <v>3563</v>
      </c>
      <c r="B1133" s="116" t="s">
        <v>3558</v>
      </c>
      <c r="C1133" s="117" t="s">
        <v>355</v>
      </c>
      <c r="D1133" s="116" t="s">
        <v>3564</v>
      </c>
      <c r="E1133" s="116" t="s">
        <v>45</v>
      </c>
      <c r="F1133" s="117" t="s">
        <v>142</v>
      </c>
      <c r="G1133" s="116">
        <v>0.99829999999999997</v>
      </c>
      <c r="H1133" s="116">
        <v>109.35</v>
      </c>
      <c r="I1133" s="123">
        <v>109.35</v>
      </c>
      <c r="J1133" s="116">
        <v>127.41</v>
      </c>
      <c r="K1133" s="116">
        <v>16.52</v>
      </c>
      <c r="L1133" s="116">
        <v>109.16</v>
      </c>
      <c r="M1133" s="116">
        <v>127.19</v>
      </c>
    </row>
    <row r="1134" spans="1:13" ht="16.5" hidden="1" customHeight="1">
      <c r="A1134" s="106" t="s">
        <v>3565</v>
      </c>
      <c r="B1134" s="116" t="s">
        <v>3566</v>
      </c>
      <c r="C1134" s="117" t="s">
        <v>355</v>
      </c>
      <c r="D1134" s="116" t="s">
        <v>3567</v>
      </c>
      <c r="E1134" s="116" t="s">
        <v>45</v>
      </c>
      <c r="F1134" s="117" t="s">
        <v>142</v>
      </c>
      <c r="G1134" s="116">
        <v>1</v>
      </c>
      <c r="H1134" s="116">
        <v>16200</v>
      </c>
      <c r="I1134" s="123">
        <v>16200</v>
      </c>
      <c r="J1134" s="116">
        <v>16200</v>
      </c>
      <c r="K1134" s="116">
        <v>0</v>
      </c>
      <c r="L1134" s="116">
        <v>16200</v>
      </c>
      <c r="M1134" s="116">
        <v>16200</v>
      </c>
    </row>
    <row r="1135" spans="1:13" ht="16.5" customHeight="1">
      <c r="A1135" s="146" t="s">
        <v>3568</v>
      </c>
      <c r="B1135" s="147" t="s">
        <v>3566</v>
      </c>
      <c r="C1135" s="146" t="s">
        <v>355</v>
      </c>
      <c r="D1135" s="147" t="s">
        <v>3569</v>
      </c>
      <c r="E1135" s="147" t="s">
        <v>45</v>
      </c>
      <c r="F1135" s="146" t="s">
        <v>142</v>
      </c>
      <c r="G1135" s="147">
        <v>5</v>
      </c>
      <c r="H1135" s="147">
        <v>745.79</v>
      </c>
      <c r="I1135" s="147">
        <v>745.79</v>
      </c>
      <c r="J1135" s="147">
        <v>869</v>
      </c>
      <c r="K1135" s="147">
        <v>16.52</v>
      </c>
      <c r="L1135" s="147">
        <v>3728.95</v>
      </c>
      <c r="M1135" s="147">
        <v>4345</v>
      </c>
    </row>
    <row r="1136" spans="1:13" ht="16.5" hidden="1" customHeight="1">
      <c r="A1136" s="106" t="s">
        <v>3570</v>
      </c>
      <c r="B1136" s="116" t="s">
        <v>3566</v>
      </c>
      <c r="C1136" s="117" t="s">
        <v>355</v>
      </c>
      <c r="D1136" s="116" t="s">
        <v>3571</v>
      </c>
      <c r="E1136" s="116" t="s">
        <v>45</v>
      </c>
      <c r="F1136" s="117" t="s">
        <v>138</v>
      </c>
      <c r="G1136" s="116">
        <v>2</v>
      </c>
      <c r="H1136" s="116">
        <v>8600</v>
      </c>
      <c r="I1136" s="123">
        <v>8600</v>
      </c>
      <c r="J1136" s="116">
        <v>10020.719999999999</v>
      </c>
      <c r="K1136" s="116">
        <v>16.52</v>
      </c>
      <c r="L1136" s="116">
        <v>17200</v>
      </c>
      <c r="M1136" s="116">
        <v>20041.439999999999</v>
      </c>
    </row>
    <row r="1137" spans="1:13" ht="16.5" hidden="1" customHeight="1">
      <c r="A1137" s="106" t="s">
        <v>3572</v>
      </c>
      <c r="B1137" s="116" t="s">
        <v>3566</v>
      </c>
      <c r="C1137" s="117" t="s">
        <v>355</v>
      </c>
      <c r="D1137" s="116" t="s">
        <v>3573</v>
      </c>
      <c r="E1137" s="116" t="s">
        <v>45</v>
      </c>
      <c r="F1137" s="117" t="s">
        <v>142</v>
      </c>
      <c r="G1137" s="116">
        <v>3</v>
      </c>
      <c r="H1137" s="116">
        <v>15.45</v>
      </c>
      <c r="I1137" s="123">
        <v>15.45</v>
      </c>
      <c r="J1137" s="116">
        <v>18</v>
      </c>
      <c r="K1137" s="116">
        <v>16.52</v>
      </c>
      <c r="L1137" s="116">
        <v>46.35</v>
      </c>
      <c r="M1137" s="116">
        <v>54</v>
      </c>
    </row>
    <row r="1138" spans="1:13" ht="16.5" hidden="1" customHeight="1">
      <c r="A1138" s="106" t="s">
        <v>3574</v>
      </c>
      <c r="B1138" s="116" t="s">
        <v>3566</v>
      </c>
      <c r="C1138" s="117" t="s">
        <v>355</v>
      </c>
      <c r="D1138" s="116" t="s">
        <v>3575</v>
      </c>
      <c r="E1138" s="116" t="s">
        <v>45</v>
      </c>
      <c r="F1138" s="117" t="s">
        <v>1548</v>
      </c>
      <c r="G1138" s="116">
        <v>1</v>
      </c>
      <c r="H1138" s="116">
        <v>663.41</v>
      </c>
      <c r="I1138" s="123">
        <v>663.41</v>
      </c>
      <c r="J1138" s="116">
        <v>773</v>
      </c>
      <c r="K1138" s="116">
        <v>16.52</v>
      </c>
      <c r="L1138" s="116">
        <v>663.41</v>
      </c>
      <c r="M1138" s="116">
        <v>773</v>
      </c>
    </row>
    <row r="1139" spans="1:13" ht="16.5" hidden="1" customHeight="1">
      <c r="A1139" s="106" t="s">
        <v>3576</v>
      </c>
      <c r="B1139" s="116" t="s">
        <v>3566</v>
      </c>
      <c r="C1139" s="117" t="s">
        <v>355</v>
      </c>
      <c r="D1139" s="116" t="s">
        <v>3567</v>
      </c>
      <c r="E1139" s="116" t="s">
        <v>45</v>
      </c>
      <c r="F1139" s="117" t="s">
        <v>142</v>
      </c>
      <c r="G1139" s="116">
        <v>1</v>
      </c>
      <c r="H1139" s="116">
        <v>12000</v>
      </c>
      <c r="I1139" s="123">
        <v>12000</v>
      </c>
      <c r="J1139" s="116">
        <v>12000</v>
      </c>
      <c r="K1139" s="116">
        <v>0</v>
      </c>
      <c r="L1139" s="116">
        <v>12000</v>
      </c>
      <c r="M1139" s="116">
        <v>12000</v>
      </c>
    </row>
    <row r="1140" spans="1:13" ht="16.5" hidden="1" customHeight="1">
      <c r="A1140" s="111" t="s">
        <v>3577</v>
      </c>
      <c r="B1140" s="140" t="s">
        <v>3578</v>
      </c>
      <c r="C1140" s="141" t="s">
        <v>355</v>
      </c>
      <c r="D1140" s="140" t="s">
        <v>3579</v>
      </c>
      <c r="E1140" s="140" t="s">
        <v>45</v>
      </c>
      <c r="F1140" s="141" t="s">
        <v>142</v>
      </c>
      <c r="G1140" s="140">
        <v>1</v>
      </c>
      <c r="H1140" s="140">
        <v>16200</v>
      </c>
      <c r="I1140" s="144">
        <v>16200</v>
      </c>
      <c r="J1140" s="140">
        <v>16200</v>
      </c>
      <c r="K1140" s="140">
        <v>0</v>
      </c>
      <c r="L1140" s="140">
        <v>16200</v>
      </c>
      <c r="M1140" s="140">
        <v>16200</v>
      </c>
    </row>
    <row r="1141" spans="1:13" ht="16.5" hidden="1" customHeight="1">
      <c r="A1141" s="111" t="s">
        <v>3580</v>
      </c>
      <c r="B1141" s="140" t="s">
        <v>3578</v>
      </c>
      <c r="C1141" s="141" t="s">
        <v>355</v>
      </c>
      <c r="D1141" s="140" t="s">
        <v>3579</v>
      </c>
      <c r="E1141" s="140" t="s">
        <v>45</v>
      </c>
      <c r="F1141" s="141" t="s">
        <v>142</v>
      </c>
      <c r="G1141" s="140">
        <v>1</v>
      </c>
      <c r="H1141" s="140">
        <v>12000</v>
      </c>
      <c r="I1141" s="144">
        <v>12000</v>
      </c>
      <c r="J1141" s="140">
        <v>12000</v>
      </c>
      <c r="K1141" s="140">
        <v>0</v>
      </c>
      <c r="L1141" s="140">
        <v>12000</v>
      </c>
      <c r="M1141" s="140">
        <v>12000</v>
      </c>
    </row>
    <row r="1142" spans="1:13">
      <c r="L1142" s="104">
        <f>SUBTOTAL(9,L610:L1135)</f>
        <v>158219.49</v>
      </c>
    </row>
  </sheetData>
  <autoFilter ref="A1:M1141">
    <filterColumn colId="3">
      <filters>
        <filter val="不锈钢小便槽"/>
        <filter val="大便器"/>
        <filter val="单冷水龙头 DN15"/>
        <filter val="立式小便器"/>
        <filter val="拖布池"/>
        <filter val="洗脸盆"/>
      </filters>
    </filterColumn>
  </autoFilter>
  <phoneticPr fontId="46" type="noConversion"/>
  <printOptions gridLines="1"/>
  <pageMargins left="0.75" right="0.75" top="1" bottom="1" header="0.5" footer="0.5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</sheetPr>
  <dimension ref="A1:M1142"/>
  <sheetViews>
    <sheetView workbookViewId="0">
      <selection activeCell="G1159" sqref="G1159"/>
    </sheetView>
  </sheetViews>
  <sheetFormatPr defaultColWidth="8" defaultRowHeight="12.75"/>
  <cols>
    <col min="1" max="1" width="5.125" style="104" customWidth="1"/>
    <col min="2" max="2" width="14.625" style="104" customWidth="1"/>
    <col min="3" max="3" width="6.5" style="104" customWidth="1"/>
    <col min="4" max="4" width="25.5" style="166" customWidth="1"/>
    <col min="5" max="5" width="37.5" style="104" customWidth="1"/>
    <col min="6" max="6" width="7.25" style="104" customWidth="1"/>
    <col min="7" max="7" width="13" style="104" customWidth="1"/>
    <col min="8" max="8" width="13.375" style="104" customWidth="1"/>
    <col min="9" max="9" width="19.75" style="104" customWidth="1"/>
    <col min="10" max="11" width="13" style="104" customWidth="1"/>
    <col min="12" max="12" width="17.375" style="104" customWidth="1"/>
    <col min="13" max="13" width="15.25" style="104" customWidth="1"/>
    <col min="14" max="16384" width="8" style="104"/>
  </cols>
  <sheetData>
    <row r="1" spans="1:13" ht="18" customHeight="1">
      <c r="B1" s="145" t="s">
        <v>68</v>
      </c>
      <c r="C1" s="145" t="s">
        <v>69</v>
      </c>
      <c r="D1" s="167" t="s">
        <v>1</v>
      </c>
      <c r="E1" s="145" t="s">
        <v>35</v>
      </c>
      <c r="F1" s="145" t="s">
        <v>3</v>
      </c>
      <c r="G1" s="145" t="s">
        <v>4</v>
      </c>
      <c r="H1" s="145" t="s">
        <v>70</v>
      </c>
      <c r="I1" s="145" t="s">
        <v>36</v>
      </c>
      <c r="J1" s="145" t="s">
        <v>37</v>
      </c>
      <c r="K1" s="145" t="s">
        <v>38</v>
      </c>
      <c r="L1" s="145" t="s">
        <v>39</v>
      </c>
      <c r="M1" s="145" t="s">
        <v>40</v>
      </c>
    </row>
    <row r="2" spans="1:13" ht="16.5" hidden="1" customHeight="1">
      <c r="A2" s="106" t="s">
        <v>71</v>
      </c>
      <c r="B2" s="107" t="s">
        <v>72</v>
      </c>
      <c r="C2" s="108" t="s">
        <v>73</v>
      </c>
      <c r="D2" s="107" t="s">
        <v>74</v>
      </c>
      <c r="E2" s="107" t="s">
        <v>45</v>
      </c>
      <c r="F2" s="108" t="s">
        <v>75</v>
      </c>
      <c r="G2" s="107">
        <v>44.547899999999998</v>
      </c>
      <c r="H2" s="107">
        <v>230</v>
      </c>
      <c r="I2" s="120">
        <v>230</v>
      </c>
      <c r="J2" s="107">
        <v>230</v>
      </c>
      <c r="K2" s="107">
        <v>0</v>
      </c>
      <c r="L2" s="107">
        <v>10246.02</v>
      </c>
      <c r="M2" s="107">
        <v>10246.02</v>
      </c>
    </row>
    <row r="3" spans="1:13" ht="16.5" hidden="1" customHeight="1">
      <c r="A3" s="106" t="s">
        <v>76</v>
      </c>
      <c r="B3" s="109" t="s">
        <v>1657</v>
      </c>
      <c r="C3" s="110" t="s">
        <v>78</v>
      </c>
      <c r="D3" s="109" t="s">
        <v>1658</v>
      </c>
      <c r="E3" s="109" t="s">
        <v>45</v>
      </c>
      <c r="F3" s="110" t="s">
        <v>75</v>
      </c>
      <c r="G3" s="109">
        <v>1338.5839000000001</v>
      </c>
      <c r="H3" s="109">
        <v>51</v>
      </c>
      <c r="I3" s="121">
        <v>110</v>
      </c>
      <c r="J3" s="109">
        <v>110</v>
      </c>
      <c r="K3" s="109">
        <v>0</v>
      </c>
      <c r="L3" s="109">
        <v>147244.23000000001</v>
      </c>
      <c r="M3" s="109">
        <v>147244.23000000001</v>
      </c>
    </row>
    <row r="4" spans="1:13" ht="16.5" hidden="1" customHeight="1">
      <c r="A4" s="106" t="s">
        <v>81</v>
      </c>
      <c r="B4" s="107" t="s">
        <v>77</v>
      </c>
      <c r="C4" s="108" t="s">
        <v>78</v>
      </c>
      <c r="D4" s="107" t="s">
        <v>79</v>
      </c>
      <c r="E4" s="107" t="s">
        <v>45</v>
      </c>
      <c r="F4" s="108" t="s">
        <v>80</v>
      </c>
      <c r="G4" s="107">
        <v>1400856.8391</v>
      </c>
      <c r="H4" s="107">
        <v>1</v>
      </c>
      <c r="I4" s="120">
        <v>1</v>
      </c>
      <c r="J4" s="107">
        <v>1</v>
      </c>
      <c r="K4" s="107">
        <v>0</v>
      </c>
      <c r="L4" s="107">
        <v>1400856.84</v>
      </c>
      <c r="M4" s="107">
        <v>1400856.84</v>
      </c>
    </row>
    <row r="5" spans="1:13" ht="16.5" hidden="1" customHeight="1">
      <c r="A5" s="106" t="s">
        <v>84</v>
      </c>
      <c r="B5" s="116" t="s">
        <v>1659</v>
      </c>
      <c r="C5" s="117" t="s">
        <v>355</v>
      </c>
      <c r="D5" s="116" t="s">
        <v>1660</v>
      </c>
      <c r="E5" s="116" t="s">
        <v>45</v>
      </c>
      <c r="F5" s="117" t="s">
        <v>103</v>
      </c>
      <c r="G5" s="116">
        <v>1007.2115</v>
      </c>
      <c r="H5" s="116">
        <v>4.6500000000000004</v>
      </c>
      <c r="I5" s="123">
        <v>4.6500000000000004</v>
      </c>
      <c r="J5" s="116">
        <v>5.2549999999999999</v>
      </c>
      <c r="K5" s="116">
        <v>13</v>
      </c>
      <c r="L5" s="116">
        <v>4683.53</v>
      </c>
      <c r="M5" s="116">
        <v>5292.9</v>
      </c>
    </row>
    <row r="6" spans="1:13" ht="16.5" hidden="1" customHeight="1">
      <c r="A6" s="106" t="s">
        <v>88</v>
      </c>
      <c r="B6" s="116" t="s">
        <v>1659</v>
      </c>
      <c r="C6" s="117" t="s">
        <v>355</v>
      </c>
      <c r="D6" s="116" t="s">
        <v>1661</v>
      </c>
      <c r="E6" s="116" t="s">
        <v>45</v>
      </c>
      <c r="F6" s="117" t="s">
        <v>103</v>
      </c>
      <c r="G6" s="116">
        <v>134.988</v>
      </c>
      <c r="H6" s="116">
        <v>6.91</v>
      </c>
      <c r="I6" s="123">
        <v>6.91</v>
      </c>
      <c r="J6" s="116">
        <v>8.0519999999999996</v>
      </c>
      <c r="K6" s="116">
        <v>16.52</v>
      </c>
      <c r="L6" s="116">
        <v>932.77</v>
      </c>
      <c r="M6" s="116">
        <v>1086.92</v>
      </c>
    </row>
    <row r="7" spans="1:13" ht="16.5" hidden="1" customHeight="1">
      <c r="A7" s="111" t="s">
        <v>676</v>
      </c>
      <c r="B7" s="140" t="s">
        <v>1659</v>
      </c>
      <c r="C7" s="141" t="s">
        <v>355</v>
      </c>
      <c r="D7" s="140" t="s">
        <v>1660</v>
      </c>
      <c r="E7" s="140" t="s">
        <v>45</v>
      </c>
      <c r="F7" s="141" t="s">
        <v>103</v>
      </c>
      <c r="G7" s="140">
        <v>420</v>
      </c>
      <c r="H7" s="140">
        <v>4.91</v>
      </c>
      <c r="I7" s="144">
        <v>4.91</v>
      </c>
      <c r="J7" s="140">
        <v>5.548</v>
      </c>
      <c r="K7" s="140">
        <v>13</v>
      </c>
      <c r="L7" s="140">
        <v>2062.1999999999998</v>
      </c>
      <c r="M7" s="140">
        <v>2330.16</v>
      </c>
    </row>
    <row r="8" spans="1:13" ht="16.5" hidden="1" customHeight="1">
      <c r="A8" s="111" t="s">
        <v>677</v>
      </c>
      <c r="B8" s="140" t="s">
        <v>1659</v>
      </c>
      <c r="C8" s="141" t="s">
        <v>355</v>
      </c>
      <c r="D8" s="140" t="s">
        <v>1660</v>
      </c>
      <c r="E8" s="140" t="s">
        <v>45</v>
      </c>
      <c r="F8" s="141" t="s">
        <v>103</v>
      </c>
      <c r="G8" s="140">
        <v>470.76749999999998</v>
      </c>
      <c r="H8" s="140">
        <v>4.6500000000000004</v>
      </c>
      <c r="I8" s="144">
        <v>4.6500000000000004</v>
      </c>
      <c r="J8" s="140">
        <v>5.4180000000000001</v>
      </c>
      <c r="K8" s="140">
        <v>16.52</v>
      </c>
      <c r="L8" s="140">
        <v>2189.0700000000002</v>
      </c>
      <c r="M8" s="140">
        <v>2550.62</v>
      </c>
    </row>
    <row r="9" spans="1:13" ht="16.5" hidden="1" customHeight="1">
      <c r="A9" s="106" t="s">
        <v>92</v>
      </c>
      <c r="B9" s="116" t="s">
        <v>1662</v>
      </c>
      <c r="C9" s="117" t="s">
        <v>355</v>
      </c>
      <c r="D9" s="116" t="s">
        <v>1661</v>
      </c>
      <c r="E9" s="116" t="s">
        <v>45</v>
      </c>
      <c r="F9" s="117" t="s">
        <v>103</v>
      </c>
      <c r="G9" s="116">
        <v>128.36600000000001</v>
      </c>
      <c r="H9" s="116">
        <v>2.63</v>
      </c>
      <c r="I9" s="123">
        <v>2.63</v>
      </c>
      <c r="J9" s="116">
        <v>3.07</v>
      </c>
      <c r="K9" s="116">
        <v>16.52</v>
      </c>
      <c r="L9" s="116">
        <v>337.6</v>
      </c>
      <c r="M9" s="116">
        <v>394.08</v>
      </c>
    </row>
    <row r="10" spans="1:13" ht="16.5" hidden="1" customHeight="1">
      <c r="A10" s="106" t="s">
        <v>94</v>
      </c>
      <c r="B10" s="116" t="s">
        <v>1662</v>
      </c>
      <c r="C10" s="117" t="s">
        <v>355</v>
      </c>
      <c r="D10" s="116" t="s">
        <v>1663</v>
      </c>
      <c r="E10" s="116" t="s">
        <v>45</v>
      </c>
      <c r="F10" s="117" t="s">
        <v>103</v>
      </c>
      <c r="G10" s="116">
        <v>83.2</v>
      </c>
      <c r="H10" s="116">
        <v>4</v>
      </c>
      <c r="I10" s="123">
        <v>4</v>
      </c>
      <c r="J10" s="116">
        <v>4.66</v>
      </c>
      <c r="K10" s="116">
        <v>16.52</v>
      </c>
      <c r="L10" s="116">
        <v>332.8</v>
      </c>
      <c r="M10" s="116">
        <v>387.71</v>
      </c>
    </row>
    <row r="11" spans="1:13" ht="16.5" hidden="1" customHeight="1">
      <c r="A11" s="106" t="s">
        <v>95</v>
      </c>
      <c r="B11" s="116" t="s">
        <v>1662</v>
      </c>
      <c r="C11" s="117" t="s">
        <v>355</v>
      </c>
      <c r="D11" s="116" t="s">
        <v>1661</v>
      </c>
      <c r="E11" s="116" t="s">
        <v>45</v>
      </c>
      <c r="F11" s="117" t="s">
        <v>103</v>
      </c>
      <c r="G11" s="116">
        <v>128.36600000000001</v>
      </c>
      <c r="H11" s="116">
        <v>3.96</v>
      </c>
      <c r="I11" s="123">
        <v>3.96</v>
      </c>
      <c r="J11" s="116">
        <v>4.6150000000000002</v>
      </c>
      <c r="K11" s="116">
        <v>16.52</v>
      </c>
      <c r="L11" s="116">
        <v>508.33</v>
      </c>
      <c r="M11" s="116">
        <v>592.41</v>
      </c>
    </row>
    <row r="12" spans="1:13" ht="16.5" hidden="1" customHeight="1">
      <c r="A12" s="106" t="s">
        <v>99</v>
      </c>
      <c r="B12" s="168" t="s">
        <v>1664</v>
      </c>
      <c r="C12" s="169" t="s">
        <v>355</v>
      </c>
      <c r="D12" s="168" t="s">
        <v>7</v>
      </c>
      <c r="E12" s="168" t="s">
        <v>45</v>
      </c>
      <c r="F12" s="169" t="s">
        <v>103</v>
      </c>
      <c r="G12" s="168">
        <v>2.8847999999999998</v>
      </c>
      <c r="H12" s="168">
        <v>3.49</v>
      </c>
      <c r="I12" s="170">
        <v>3.49</v>
      </c>
      <c r="J12" s="168">
        <v>4.0670000000000002</v>
      </c>
      <c r="K12" s="168">
        <v>16.52</v>
      </c>
      <c r="L12" s="168">
        <v>10.07</v>
      </c>
      <c r="M12" s="168">
        <v>11.73</v>
      </c>
    </row>
    <row r="13" spans="1:13" ht="16.5" hidden="1" customHeight="1">
      <c r="A13" s="111" t="s">
        <v>104</v>
      </c>
      <c r="B13" s="125" t="s">
        <v>1665</v>
      </c>
      <c r="C13" s="126" t="s">
        <v>86</v>
      </c>
      <c r="D13" s="125" t="s">
        <v>87</v>
      </c>
      <c r="E13" s="125" t="s">
        <v>8</v>
      </c>
      <c r="F13" s="126" t="s">
        <v>103</v>
      </c>
      <c r="G13" s="125">
        <v>1.47</v>
      </c>
      <c r="H13" s="125">
        <v>3.56</v>
      </c>
      <c r="I13" s="121">
        <v>4.7</v>
      </c>
      <c r="J13" s="125">
        <v>5.476</v>
      </c>
      <c r="K13" s="125">
        <v>16.52</v>
      </c>
      <c r="L13" s="125">
        <v>6.91</v>
      </c>
      <c r="M13" s="125">
        <v>8.0500000000000007</v>
      </c>
    </row>
    <row r="14" spans="1:13" ht="16.5" hidden="1" customHeight="1">
      <c r="A14" s="111" t="s">
        <v>107</v>
      </c>
      <c r="B14" s="125" t="s">
        <v>1665</v>
      </c>
      <c r="C14" s="126" t="s">
        <v>86</v>
      </c>
      <c r="D14" s="125" t="s">
        <v>87</v>
      </c>
      <c r="E14" s="125" t="s">
        <v>8</v>
      </c>
      <c r="F14" s="126" t="s">
        <v>103</v>
      </c>
      <c r="G14" s="125">
        <v>1.68</v>
      </c>
      <c r="H14" s="125">
        <v>3.56</v>
      </c>
      <c r="I14" s="121">
        <v>5.41</v>
      </c>
      <c r="J14" s="125">
        <v>6.3040000000000003</v>
      </c>
      <c r="K14" s="125">
        <v>16.52</v>
      </c>
      <c r="L14" s="125">
        <v>9.09</v>
      </c>
      <c r="M14" s="125">
        <v>10.59</v>
      </c>
    </row>
    <row r="15" spans="1:13" ht="16.5" hidden="1" customHeight="1">
      <c r="A15" s="111" t="s">
        <v>111</v>
      </c>
      <c r="B15" s="125" t="s">
        <v>1666</v>
      </c>
      <c r="C15" s="126" t="s">
        <v>86</v>
      </c>
      <c r="D15" s="125" t="s">
        <v>1667</v>
      </c>
      <c r="E15" s="125" t="s">
        <v>8</v>
      </c>
      <c r="F15" s="126" t="s">
        <v>103</v>
      </c>
      <c r="G15" s="125">
        <v>430.46859999999998</v>
      </c>
      <c r="H15" s="125">
        <v>4.0999999999999996</v>
      </c>
      <c r="I15" s="121">
        <v>4.96</v>
      </c>
      <c r="J15" s="125">
        <v>5.7789999999999999</v>
      </c>
      <c r="K15" s="125">
        <v>16.52</v>
      </c>
      <c r="L15" s="125">
        <v>2135.12</v>
      </c>
      <c r="M15" s="125">
        <v>2487.6799999999998</v>
      </c>
    </row>
    <row r="16" spans="1:13" ht="16.5" hidden="1" customHeight="1">
      <c r="A16" s="111" t="s">
        <v>681</v>
      </c>
      <c r="B16" s="125" t="s">
        <v>1666</v>
      </c>
      <c r="C16" s="126" t="s">
        <v>86</v>
      </c>
      <c r="D16" s="125" t="s">
        <v>1667</v>
      </c>
      <c r="E16" s="125" t="s">
        <v>8</v>
      </c>
      <c r="F16" s="126" t="s">
        <v>103</v>
      </c>
      <c r="G16" s="125">
        <v>135.29220000000001</v>
      </c>
      <c r="H16" s="125">
        <v>4.0999999999999996</v>
      </c>
      <c r="I16" s="121">
        <v>5.41</v>
      </c>
      <c r="J16" s="125">
        <v>6.3040000000000003</v>
      </c>
      <c r="K16" s="125">
        <v>16.52</v>
      </c>
      <c r="L16" s="125">
        <v>731.93</v>
      </c>
      <c r="M16" s="125">
        <v>852.88</v>
      </c>
    </row>
    <row r="17" spans="1:13" ht="16.5" hidden="1" customHeight="1">
      <c r="A17" s="106" t="s">
        <v>684</v>
      </c>
      <c r="B17" s="109" t="s">
        <v>1668</v>
      </c>
      <c r="C17" s="110" t="s">
        <v>86</v>
      </c>
      <c r="D17" s="109" t="s">
        <v>1667</v>
      </c>
      <c r="E17" s="109" t="s">
        <v>8</v>
      </c>
      <c r="F17" s="110" t="s">
        <v>103</v>
      </c>
      <c r="G17" s="109">
        <v>10.358000000000001</v>
      </c>
      <c r="H17" s="109">
        <v>4.7699999999999996</v>
      </c>
      <c r="I17" s="121">
        <v>4.96</v>
      </c>
      <c r="J17" s="109">
        <v>5.7789999999999999</v>
      </c>
      <c r="K17" s="109">
        <v>16.52</v>
      </c>
      <c r="L17" s="109">
        <v>51.38</v>
      </c>
      <c r="M17" s="109">
        <v>59.86</v>
      </c>
    </row>
    <row r="18" spans="1:13" ht="16.5" hidden="1" customHeight="1">
      <c r="A18" s="106" t="s">
        <v>113</v>
      </c>
      <c r="B18" s="107" t="s">
        <v>682</v>
      </c>
      <c r="C18" s="108" t="s">
        <v>86</v>
      </c>
      <c r="D18" s="107" t="s">
        <v>101</v>
      </c>
      <c r="E18" s="107" t="s">
        <v>683</v>
      </c>
      <c r="F18" s="108" t="s">
        <v>103</v>
      </c>
      <c r="G18" s="107">
        <v>138.56739999999999</v>
      </c>
      <c r="H18" s="107">
        <v>5.38</v>
      </c>
      <c r="I18" s="120">
        <v>5.38</v>
      </c>
      <c r="J18" s="107">
        <v>6.0789999999999997</v>
      </c>
      <c r="K18" s="107">
        <v>13</v>
      </c>
      <c r="L18" s="107">
        <v>745.49</v>
      </c>
      <c r="M18" s="107">
        <v>842.35</v>
      </c>
    </row>
    <row r="19" spans="1:13" ht="16.5" hidden="1" customHeight="1">
      <c r="A19" s="106" t="s">
        <v>115</v>
      </c>
      <c r="B19" s="107" t="s">
        <v>685</v>
      </c>
      <c r="C19" s="108" t="s">
        <v>86</v>
      </c>
      <c r="D19" s="107" t="s">
        <v>101</v>
      </c>
      <c r="E19" s="107" t="s">
        <v>686</v>
      </c>
      <c r="F19" s="108" t="s">
        <v>103</v>
      </c>
      <c r="G19" s="107">
        <v>13.8994</v>
      </c>
      <c r="H19" s="107">
        <v>5.38</v>
      </c>
      <c r="I19" s="120">
        <v>5.38</v>
      </c>
      <c r="J19" s="107">
        <v>6.0789999999999997</v>
      </c>
      <c r="K19" s="107">
        <v>13</v>
      </c>
      <c r="L19" s="107">
        <v>74.78</v>
      </c>
      <c r="M19" s="107">
        <v>84.49</v>
      </c>
    </row>
    <row r="20" spans="1:13" ht="16.5" hidden="1" customHeight="1">
      <c r="A20" s="106" t="s">
        <v>116</v>
      </c>
      <c r="B20" s="107" t="s">
        <v>1669</v>
      </c>
      <c r="C20" s="108" t="s">
        <v>86</v>
      </c>
      <c r="D20" s="107" t="s">
        <v>101</v>
      </c>
      <c r="E20" s="107" t="s">
        <v>1670</v>
      </c>
      <c r="F20" s="108" t="s">
        <v>103</v>
      </c>
      <c r="G20" s="107">
        <v>5.5830000000000002</v>
      </c>
      <c r="H20" s="107">
        <v>4.09</v>
      </c>
      <c r="I20" s="120">
        <v>4.09</v>
      </c>
      <c r="J20" s="107">
        <v>4.76</v>
      </c>
      <c r="K20" s="107">
        <v>16.52</v>
      </c>
      <c r="L20" s="107">
        <v>22.83</v>
      </c>
      <c r="M20" s="107">
        <v>26.58</v>
      </c>
    </row>
    <row r="21" spans="1:13" ht="16.5" hidden="1" customHeight="1">
      <c r="A21" s="106" t="s">
        <v>119</v>
      </c>
      <c r="B21" s="107" t="s">
        <v>1671</v>
      </c>
      <c r="C21" s="108" t="s">
        <v>86</v>
      </c>
      <c r="D21" s="107" t="s">
        <v>101</v>
      </c>
      <c r="E21" s="107" t="s">
        <v>1672</v>
      </c>
      <c r="F21" s="108" t="s">
        <v>103</v>
      </c>
      <c r="G21" s="107">
        <v>1.6</v>
      </c>
      <c r="H21" s="107">
        <v>4.3899999999999997</v>
      </c>
      <c r="I21" s="120">
        <v>4.3899999999999997</v>
      </c>
      <c r="J21" s="107">
        <v>5.1100000000000003</v>
      </c>
      <c r="K21" s="107">
        <v>16.52</v>
      </c>
      <c r="L21" s="107">
        <v>7.02</v>
      </c>
      <c r="M21" s="107">
        <v>8.18</v>
      </c>
    </row>
    <row r="22" spans="1:13" ht="16.5" hidden="1" customHeight="1">
      <c r="A22" s="106" t="s">
        <v>123</v>
      </c>
      <c r="B22" s="127" t="s">
        <v>687</v>
      </c>
      <c r="C22" s="128" t="s">
        <v>86</v>
      </c>
      <c r="D22" s="127" t="s">
        <v>7</v>
      </c>
      <c r="E22" s="127" t="s">
        <v>8</v>
      </c>
      <c r="F22" s="128" t="s">
        <v>103</v>
      </c>
      <c r="G22" s="127">
        <v>21.387599999999999</v>
      </c>
      <c r="H22" s="127">
        <v>3.56</v>
      </c>
      <c r="I22" s="129">
        <v>4.72</v>
      </c>
      <c r="J22" s="127">
        <v>5.3339999999999996</v>
      </c>
      <c r="K22" s="127">
        <v>13</v>
      </c>
      <c r="L22" s="127">
        <v>100.95</v>
      </c>
      <c r="M22" s="127">
        <v>114.08</v>
      </c>
    </row>
    <row r="23" spans="1:13" ht="16.5" hidden="1" customHeight="1">
      <c r="A23" s="111" t="s">
        <v>128</v>
      </c>
      <c r="B23" s="125" t="s">
        <v>1673</v>
      </c>
      <c r="C23" s="126" t="s">
        <v>86</v>
      </c>
      <c r="D23" s="125" t="s">
        <v>1674</v>
      </c>
      <c r="E23" s="125" t="s">
        <v>1675</v>
      </c>
      <c r="F23" s="126" t="s">
        <v>103</v>
      </c>
      <c r="G23" s="125">
        <v>23.858000000000001</v>
      </c>
      <c r="H23" s="125">
        <v>4.0999999999999996</v>
      </c>
      <c r="I23" s="121">
        <v>4.96</v>
      </c>
      <c r="J23" s="125">
        <v>5.6050000000000004</v>
      </c>
      <c r="K23" s="125">
        <v>13</v>
      </c>
      <c r="L23" s="125">
        <v>118.34</v>
      </c>
      <c r="M23" s="125">
        <v>133.72</v>
      </c>
    </row>
    <row r="24" spans="1:13" ht="16.5" hidden="1" customHeight="1">
      <c r="A24" s="111" t="s">
        <v>131</v>
      </c>
      <c r="B24" s="125" t="s">
        <v>1673</v>
      </c>
      <c r="C24" s="126" t="s">
        <v>86</v>
      </c>
      <c r="D24" s="125" t="s">
        <v>1674</v>
      </c>
      <c r="E24" s="125" t="s">
        <v>1675</v>
      </c>
      <c r="F24" s="126" t="s">
        <v>103</v>
      </c>
      <c r="G24" s="125">
        <v>30.02</v>
      </c>
      <c r="H24" s="125">
        <v>4.0999999999999996</v>
      </c>
      <c r="I24" s="121">
        <v>5.3</v>
      </c>
      <c r="J24" s="125">
        <v>5.9889999999999999</v>
      </c>
      <c r="K24" s="125">
        <v>13</v>
      </c>
      <c r="L24" s="125">
        <v>159.11000000000001</v>
      </c>
      <c r="M24" s="125">
        <v>179.79</v>
      </c>
    </row>
    <row r="25" spans="1:13" ht="16.5" hidden="1" customHeight="1">
      <c r="A25" s="106" t="s">
        <v>135</v>
      </c>
      <c r="B25" s="109" t="s">
        <v>1676</v>
      </c>
      <c r="C25" s="110" t="s">
        <v>86</v>
      </c>
      <c r="D25" s="109" t="s">
        <v>7</v>
      </c>
      <c r="E25" s="109" t="s">
        <v>1677</v>
      </c>
      <c r="F25" s="110" t="s">
        <v>103</v>
      </c>
      <c r="G25" s="109">
        <v>33.063600000000001</v>
      </c>
      <c r="H25" s="109">
        <v>3.23</v>
      </c>
      <c r="I25" s="121">
        <v>4.72</v>
      </c>
      <c r="J25" s="109">
        <v>5.5</v>
      </c>
      <c r="K25" s="109">
        <v>16.52</v>
      </c>
      <c r="L25" s="109">
        <v>156.06</v>
      </c>
      <c r="M25" s="109">
        <v>181.85</v>
      </c>
    </row>
    <row r="26" spans="1:13" ht="16.5" hidden="1" customHeight="1">
      <c r="A26" s="106" t="s">
        <v>139</v>
      </c>
      <c r="B26" s="109" t="s">
        <v>1678</v>
      </c>
      <c r="C26" s="110" t="s">
        <v>86</v>
      </c>
      <c r="D26" s="109" t="s">
        <v>689</v>
      </c>
      <c r="E26" s="109" t="s">
        <v>98</v>
      </c>
      <c r="F26" s="110" t="s">
        <v>103</v>
      </c>
      <c r="G26" s="109">
        <v>153.30000000000001</v>
      </c>
      <c r="H26" s="109">
        <v>3.61</v>
      </c>
      <c r="I26" s="121">
        <v>4.8</v>
      </c>
      <c r="J26" s="109">
        <v>5.593</v>
      </c>
      <c r="K26" s="109">
        <v>16.52</v>
      </c>
      <c r="L26" s="109">
        <v>735.84</v>
      </c>
      <c r="M26" s="109">
        <v>857.41</v>
      </c>
    </row>
    <row r="27" spans="1:13" ht="16.5" hidden="1" customHeight="1">
      <c r="A27" s="106" t="s">
        <v>143</v>
      </c>
      <c r="B27" s="168" t="s">
        <v>1679</v>
      </c>
      <c r="C27" s="169" t="s">
        <v>355</v>
      </c>
      <c r="D27" s="168" t="s">
        <v>689</v>
      </c>
      <c r="E27" s="168" t="s">
        <v>45</v>
      </c>
      <c r="F27" s="169" t="s">
        <v>103</v>
      </c>
      <c r="G27" s="168">
        <v>7.9332000000000003</v>
      </c>
      <c r="H27" s="168">
        <v>3.81</v>
      </c>
      <c r="I27" s="170">
        <v>3.81</v>
      </c>
      <c r="J27" s="168">
        <v>4.4390000000000001</v>
      </c>
      <c r="K27" s="168">
        <v>16.52</v>
      </c>
      <c r="L27" s="168">
        <v>30.23</v>
      </c>
      <c r="M27" s="168">
        <v>35.22</v>
      </c>
    </row>
    <row r="28" spans="1:13" ht="16.5" hidden="1" customHeight="1">
      <c r="A28" s="106" t="s">
        <v>144</v>
      </c>
      <c r="B28" s="109" t="s">
        <v>1338</v>
      </c>
      <c r="C28" s="110" t="s">
        <v>86</v>
      </c>
      <c r="D28" s="109" t="s">
        <v>1339</v>
      </c>
      <c r="E28" s="109" t="s">
        <v>98</v>
      </c>
      <c r="F28" s="110" t="s">
        <v>103</v>
      </c>
      <c r="G28" s="109">
        <v>346.36849999999998</v>
      </c>
      <c r="H28" s="109">
        <v>3.61</v>
      </c>
      <c r="I28" s="121">
        <v>6.8</v>
      </c>
      <c r="J28" s="109">
        <v>7.6840000000000002</v>
      </c>
      <c r="K28" s="109">
        <v>13</v>
      </c>
      <c r="L28" s="109">
        <v>2355.31</v>
      </c>
      <c r="M28" s="109">
        <v>2661.5</v>
      </c>
    </row>
    <row r="29" spans="1:13" ht="16.5" hidden="1" customHeight="1">
      <c r="A29" s="106" t="s">
        <v>145</v>
      </c>
      <c r="B29" s="109" t="s">
        <v>1680</v>
      </c>
      <c r="C29" s="110" t="s">
        <v>86</v>
      </c>
      <c r="D29" s="109" t="s">
        <v>689</v>
      </c>
      <c r="E29" s="109" t="s">
        <v>1681</v>
      </c>
      <c r="F29" s="110" t="s">
        <v>103</v>
      </c>
      <c r="G29" s="109">
        <v>98.448999999999998</v>
      </c>
      <c r="H29" s="109">
        <v>3.45</v>
      </c>
      <c r="I29" s="121">
        <v>4.8</v>
      </c>
      <c r="J29" s="109">
        <v>5.4240000000000004</v>
      </c>
      <c r="K29" s="109">
        <v>13</v>
      </c>
      <c r="L29" s="109">
        <v>472.56</v>
      </c>
      <c r="M29" s="109">
        <v>533.99</v>
      </c>
    </row>
    <row r="30" spans="1:13" ht="16.5" hidden="1" customHeight="1">
      <c r="A30" s="106" t="s">
        <v>148</v>
      </c>
      <c r="B30" s="109" t="s">
        <v>1682</v>
      </c>
      <c r="C30" s="110" t="s">
        <v>86</v>
      </c>
      <c r="D30" s="109" t="s">
        <v>1339</v>
      </c>
      <c r="E30" s="109" t="s">
        <v>1681</v>
      </c>
      <c r="F30" s="110" t="s">
        <v>103</v>
      </c>
      <c r="G30" s="109">
        <v>5</v>
      </c>
      <c r="H30" s="109">
        <v>4.82</v>
      </c>
      <c r="I30" s="121">
        <v>6.8</v>
      </c>
      <c r="J30" s="109">
        <v>7.6840000000000002</v>
      </c>
      <c r="K30" s="109">
        <v>13</v>
      </c>
      <c r="L30" s="109">
        <v>34</v>
      </c>
      <c r="M30" s="109">
        <v>38.42</v>
      </c>
    </row>
    <row r="31" spans="1:13" ht="16.5" hidden="1" customHeight="1">
      <c r="A31" s="106" t="s">
        <v>149</v>
      </c>
      <c r="B31" s="116" t="s">
        <v>1683</v>
      </c>
      <c r="C31" s="117" t="s">
        <v>355</v>
      </c>
      <c r="D31" s="116" t="s">
        <v>1684</v>
      </c>
      <c r="E31" s="116" t="s">
        <v>45</v>
      </c>
      <c r="F31" s="117" t="s">
        <v>344</v>
      </c>
      <c r="G31" s="116">
        <v>54.637700000000002</v>
      </c>
      <c r="H31" s="116">
        <v>37.590000000000003</v>
      </c>
      <c r="I31" s="123">
        <v>37.590000000000003</v>
      </c>
      <c r="J31" s="116">
        <v>43.8</v>
      </c>
      <c r="K31" s="116">
        <v>16.52</v>
      </c>
      <c r="L31" s="116">
        <v>2053.83</v>
      </c>
      <c r="M31" s="116">
        <v>2393.13</v>
      </c>
    </row>
    <row r="32" spans="1:13" ht="16.5" hidden="1" customHeight="1">
      <c r="A32" s="106" t="s">
        <v>152</v>
      </c>
      <c r="B32" s="109" t="s">
        <v>690</v>
      </c>
      <c r="C32" s="110" t="s">
        <v>86</v>
      </c>
      <c r="D32" s="109" t="s">
        <v>691</v>
      </c>
      <c r="E32" s="109" t="s">
        <v>98</v>
      </c>
      <c r="F32" s="110" t="s">
        <v>103</v>
      </c>
      <c r="G32" s="109">
        <v>8.16</v>
      </c>
      <c r="H32" s="109">
        <v>3.55</v>
      </c>
      <c r="I32" s="121">
        <v>4.7</v>
      </c>
      <c r="J32" s="109">
        <v>5.3109999999999999</v>
      </c>
      <c r="K32" s="109">
        <v>13</v>
      </c>
      <c r="L32" s="109">
        <v>38.35</v>
      </c>
      <c r="M32" s="109">
        <v>43.34</v>
      </c>
    </row>
    <row r="33" spans="1:13" ht="16.5" hidden="1" customHeight="1">
      <c r="A33" s="106" t="s">
        <v>153</v>
      </c>
      <c r="B33" s="168" t="s">
        <v>1685</v>
      </c>
      <c r="C33" s="169" t="s">
        <v>355</v>
      </c>
      <c r="D33" s="168" t="s">
        <v>691</v>
      </c>
      <c r="E33" s="168" t="s">
        <v>45</v>
      </c>
      <c r="F33" s="169" t="s">
        <v>103</v>
      </c>
      <c r="G33" s="168">
        <v>27.045000000000002</v>
      </c>
      <c r="H33" s="168">
        <v>3.73</v>
      </c>
      <c r="I33" s="170">
        <v>3.73</v>
      </c>
      <c r="J33" s="168">
        <v>4.3460000000000001</v>
      </c>
      <c r="K33" s="168">
        <v>16.52</v>
      </c>
      <c r="L33" s="168">
        <v>100.88</v>
      </c>
      <c r="M33" s="168">
        <v>117.54</v>
      </c>
    </row>
    <row r="34" spans="1:13" ht="16.5" hidden="1" customHeight="1">
      <c r="A34" s="106" t="s">
        <v>156</v>
      </c>
      <c r="B34" s="116" t="s">
        <v>1340</v>
      </c>
      <c r="C34" s="117" t="s">
        <v>355</v>
      </c>
      <c r="D34" s="116" t="s">
        <v>691</v>
      </c>
      <c r="E34" s="116" t="s">
        <v>45</v>
      </c>
      <c r="F34" s="117" t="s">
        <v>103</v>
      </c>
      <c r="G34" s="116">
        <v>5073.9045999999998</v>
      </c>
      <c r="H34" s="116">
        <v>2.63</v>
      </c>
      <c r="I34" s="123">
        <v>2.63</v>
      </c>
      <c r="J34" s="116">
        <v>3.07</v>
      </c>
      <c r="K34" s="116">
        <v>16.52</v>
      </c>
      <c r="L34" s="116">
        <v>13344.37</v>
      </c>
      <c r="M34" s="116">
        <v>15576.89</v>
      </c>
    </row>
    <row r="35" spans="1:13" ht="16.5" hidden="1" customHeight="1">
      <c r="A35" s="106" t="s">
        <v>161</v>
      </c>
      <c r="B35" s="109" t="s">
        <v>1686</v>
      </c>
      <c r="C35" s="110" t="s">
        <v>86</v>
      </c>
      <c r="D35" s="109" t="s">
        <v>691</v>
      </c>
      <c r="E35" s="109" t="s">
        <v>1681</v>
      </c>
      <c r="F35" s="110" t="s">
        <v>103</v>
      </c>
      <c r="G35" s="109">
        <v>709.90660000000003</v>
      </c>
      <c r="H35" s="109">
        <v>3.53</v>
      </c>
      <c r="I35" s="121">
        <v>4.7</v>
      </c>
      <c r="J35" s="109">
        <v>5.3109999999999999</v>
      </c>
      <c r="K35" s="109">
        <v>13</v>
      </c>
      <c r="L35" s="109">
        <v>3336.56</v>
      </c>
      <c r="M35" s="109">
        <v>3770.31</v>
      </c>
    </row>
    <row r="36" spans="1:13" ht="16.5" hidden="1" customHeight="1">
      <c r="A36" s="106" t="s">
        <v>164</v>
      </c>
      <c r="B36" s="109" t="s">
        <v>1341</v>
      </c>
      <c r="C36" s="110" t="s">
        <v>86</v>
      </c>
      <c r="D36" s="109" t="s">
        <v>121</v>
      </c>
      <c r="E36" s="109" t="s">
        <v>98</v>
      </c>
      <c r="F36" s="110" t="s">
        <v>103</v>
      </c>
      <c r="G36" s="109">
        <v>17.0639</v>
      </c>
      <c r="H36" s="109">
        <v>3.44</v>
      </c>
      <c r="I36" s="121">
        <v>4.8</v>
      </c>
      <c r="J36" s="109">
        <v>5.4240000000000004</v>
      </c>
      <c r="K36" s="109">
        <v>13</v>
      </c>
      <c r="L36" s="109">
        <v>81.91</v>
      </c>
      <c r="M36" s="109">
        <v>92.55</v>
      </c>
    </row>
    <row r="37" spans="1:13" ht="16.5" hidden="1" customHeight="1">
      <c r="A37" s="111" t="s">
        <v>167</v>
      </c>
      <c r="B37" s="140" t="s">
        <v>1687</v>
      </c>
      <c r="C37" s="141" t="s">
        <v>355</v>
      </c>
      <c r="D37" s="140" t="s">
        <v>121</v>
      </c>
      <c r="E37" s="140" t="s">
        <v>45</v>
      </c>
      <c r="F37" s="141" t="s">
        <v>103</v>
      </c>
      <c r="G37" s="140">
        <v>89.08</v>
      </c>
      <c r="H37" s="140">
        <v>3.55</v>
      </c>
      <c r="I37" s="144">
        <v>3.55</v>
      </c>
      <c r="J37" s="140">
        <v>4.1360000000000001</v>
      </c>
      <c r="K37" s="140">
        <v>16.52</v>
      </c>
      <c r="L37" s="140">
        <v>316.23</v>
      </c>
      <c r="M37" s="140">
        <v>368.43</v>
      </c>
    </row>
    <row r="38" spans="1:13" ht="16.5" hidden="1" customHeight="1">
      <c r="A38" s="111" t="s">
        <v>171</v>
      </c>
      <c r="B38" s="140" t="s">
        <v>1687</v>
      </c>
      <c r="C38" s="141" t="s">
        <v>355</v>
      </c>
      <c r="D38" s="140" t="s">
        <v>121</v>
      </c>
      <c r="E38" s="140" t="s">
        <v>45</v>
      </c>
      <c r="F38" s="141" t="s">
        <v>103</v>
      </c>
      <c r="G38" s="140">
        <v>811.8</v>
      </c>
      <c r="H38" s="140">
        <v>4.7</v>
      </c>
      <c r="I38" s="144">
        <v>4.7</v>
      </c>
      <c r="J38" s="140">
        <v>5.48</v>
      </c>
      <c r="K38" s="140">
        <v>16.52</v>
      </c>
      <c r="L38" s="140">
        <v>3815.46</v>
      </c>
      <c r="M38" s="140">
        <v>4448.66</v>
      </c>
    </row>
    <row r="39" spans="1:13" ht="16.5" hidden="1" customHeight="1">
      <c r="A39" s="111" t="s">
        <v>172</v>
      </c>
      <c r="B39" s="140" t="s">
        <v>1687</v>
      </c>
      <c r="C39" s="141" t="s">
        <v>355</v>
      </c>
      <c r="D39" s="140" t="s">
        <v>121</v>
      </c>
      <c r="E39" s="140" t="s">
        <v>45</v>
      </c>
      <c r="F39" s="141" t="s">
        <v>103</v>
      </c>
      <c r="G39" s="140">
        <v>178.16</v>
      </c>
      <c r="H39" s="140">
        <v>3.92</v>
      </c>
      <c r="I39" s="144">
        <v>3.92</v>
      </c>
      <c r="J39" s="140">
        <v>4.43</v>
      </c>
      <c r="K39" s="140">
        <v>13</v>
      </c>
      <c r="L39" s="140">
        <v>698.39</v>
      </c>
      <c r="M39" s="140">
        <v>789.25</v>
      </c>
    </row>
    <row r="40" spans="1:13" ht="16.5" hidden="1" customHeight="1">
      <c r="A40" s="106" t="s">
        <v>175</v>
      </c>
      <c r="B40" s="109" t="s">
        <v>1688</v>
      </c>
      <c r="C40" s="110" t="s">
        <v>86</v>
      </c>
      <c r="D40" s="109" t="s">
        <v>121</v>
      </c>
      <c r="E40" s="109" t="s">
        <v>1689</v>
      </c>
      <c r="F40" s="110" t="s">
        <v>103</v>
      </c>
      <c r="G40" s="109">
        <v>13.097799999999999</v>
      </c>
      <c r="H40" s="109">
        <v>3.16</v>
      </c>
      <c r="I40" s="121">
        <v>4.8</v>
      </c>
      <c r="J40" s="109">
        <v>5.593</v>
      </c>
      <c r="K40" s="109">
        <v>16.52</v>
      </c>
      <c r="L40" s="109">
        <v>62.87</v>
      </c>
      <c r="M40" s="109">
        <v>73.260000000000005</v>
      </c>
    </row>
    <row r="41" spans="1:13" ht="16.5" hidden="1" customHeight="1">
      <c r="A41" s="106" t="s">
        <v>178</v>
      </c>
      <c r="B41" s="109" t="s">
        <v>1690</v>
      </c>
      <c r="C41" s="110" t="s">
        <v>86</v>
      </c>
      <c r="D41" s="109" t="s">
        <v>121</v>
      </c>
      <c r="E41" s="109" t="s">
        <v>1691</v>
      </c>
      <c r="F41" s="110" t="s">
        <v>103</v>
      </c>
      <c r="G41" s="109">
        <v>249.1224</v>
      </c>
      <c r="H41" s="109">
        <v>3.23</v>
      </c>
      <c r="I41" s="121">
        <v>4.8</v>
      </c>
      <c r="J41" s="109">
        <v>5.593</v>
      </c>
      <c r="K41" s="109">
        <v>16.52</v>
      </c>
      <c r="L41" s="109">
        <v>1195.79</v>
      </c>
      <c r="M41" s="109">
        <v>1393.34</v>
      </c>
    </row>
    <row r="42" spans="1:13" ht="16.5" hidden="1" customHeight="1">
      <c r="A42" s="106" t="s">
        <v>179</v>
      </c>
      <c r="B42" s="107" t="s">
        <v>1692</v>
      </c>
      <c r="C42" s="108" t="s">
        <v>86</v>
      </c>
      <c r="D42" s="107" t="s">
        <v>125</v>
      </c>
      <c r="E42" s="107" t="s">
        <v>1693</v>
      </c>
      <c r="F42" s="108" t="s">
        <v>127</v>
      </c>
      <c r="G42" s="107">
        <v>0.2</v>
      </c>
      <c r="H42" s="107">
        <v>98.13</v>
      </c>
      <c r="I42" s="120">
        <v>98.13</v>
      </c>
      <c r="J42" s="107">
        <v>114.34</v>
      </c>
      <c r="K42" s="107">
        <v>16.52</v>
      </c>
      <c r="L42" s="107">
        <v>19.63</v>
      </c>
      <c r="M42" s="107">
        <v>22.87</v>
      </c>
    </row>
    <row r="43" spans="1:13" ht="16.5" hidden="1" customHeight="1">
      <c r="A43" s="106" t="s">
        <v>182</v>
      </c>
      <c r="B43" s="107" t="s">
        <v>1694</v>
      </c>
      <c r="C43" s="108" t="s">
        <v>86</v>
      </c>
      <c r="D43" s="107" t="s">
        <v>1695</v>
      </c>
      <c r="E43" s="107" t="s">
        <v>1693</v>
      </c>
      <c r="F43" s="108" t="s">
        <v>127</v>
      </c>
      <c r="G43" s="107">
        <v>0.44</v>
      </c>
      <c r="H43" s="107">
        <v>140.16999999999999</v>
      </c>
      <c r="I43" s="120">
        <v>140.16999999999999</v>
      </c>
      <c r="J43" s="107">
        <v>163.33000000000001</v>
      </c>
      <c r="K43" s="107">
        <v>16.52</v>
      </c>
      <c r="L43" s="107">
        <v>61.67</v>
      </c>
      <c r="M43" s="107">
        <v>71.87</v>
      </c>
    </row>
    <row r="44" spans="1:13" ht="16.5" hidden="1" customHeight="1">
      <c r="A44" s="111" t="s">
        <v>185</v>
      </c>
      <c r="B44" s="140" t="s">
        <v>1696</v>
      </c>
      <c r="C44" s="141" t="s">
        <v>355</v>
      </c>
      <c r="D44" s="140" t="s">
        <v>1697</v>
      </c>
      <c r="E44" s="140" t="s">
        <v>1698</v>
      </c>
      <c r="F44" s="141" t="s">
        <v>103</v>
      </c>
      <c r="G44" s="140">
        <v>197.7</v>
      </c>
      <c r="H44" s="140">
        <v>4.17</v>
      </c>
      <c r="I44" s="144">
        <v>4.17</v>
      </c>
      <c r="J44" s="140">
        <v>4.8550000000000004</v>
      </c>
      <c r="K44" s="140">
        <v>16.52</v>
      </c>
      <c r="L44" s="140">
        <v>824.41</v>
      </c>
      <c r="M44" s="140">
        <v>959.83</v>
      </c>
    </row>
    <row r="45" spans="1:13" ht="16.5" hidden="1" customHeight="1">
      <c r="A45" s="111" t="s">
        <v>186</v>
      </c>
      <c r="B45" s="140" t="s">
        <v>1696</v>
      </c>
      <c r="C45" s="141" t="s">
        <v>355</v>
      </c>
      <c r="D45" s="140" t="s">
        <v>1697</v>
      </c>
      <c r="E45" s="140" t="s">
        <v>1698</v>
      </c>
      <c r="F45" s="141" t="s">
        <v>103</v>
      </c>
      <c r="G45" s="140">
        <v>388.48</v>
      </c>
      <c r="H45" s="140">
        <v>4</v>
      </c>
      <c r="I45" s="144">
        <v>4</v>
      </c>
      <c r="J45" s="140">
        <v>4.66</v>
      </c>
      <c r="K45" s="140">
        <v>16.52</v>
      </c>
      <c r="L45" s="140">
        <v>1553.92</v>
      </c>
      <c r="M45" s="140">
        <v>1810.32</v>
      </c>
    </row>
    <row r="46" spans="1:13" ht="16.5" hidden="1" customHeight="1">
      <c r="A46" s="106" t="s">
        <v>190</v>
      </c>
      <c r="B46" s="116" t="s">
        <v>1699</v>
      </c>
      <c r="C46" s="117" t="s">
        <v>355</v>
      </c>
      <c r="D46" s="116" t="s">
        <v>1700</v>
      </c>
      <c r="E46" s="116" t="s">
        <v>45</v>
      </c>
      <c r="F46" s="117" t="s">
        <v>127</v>
      </c>
      <c r="G46" s="116">
        <v>45.52</v>
      </c>
      <c r="H46" s="116">
        <v>14.56</v>
      </c>
      <c r="I46" s="123">
        <v>14.56</v>
      </c>
      <c r="J46" s="116">
        <v>16.96</v>
      </c>
      <c r="K46" s="116">
        <v>16.52</v>
      </c>
      <c r="L46" s="116">
        <v>662.77</v>
      </c>
      <c r="M46" s="116">
        <v>772.02</v>
      </c>
    </row>
    <row r="47" spans="1:13" ht="16.5" hidden="1" customHeight="1">
      <c r="A47" s="106" t="s">
        <v>193</v>
      </c>
      <c r="B47" s="116" t="s">
        <v>1701</v>
      </c>
      <c r="C47" s="117" t="s">
        <v>355</v>
      </c>
      <c r="D47" s="116" t="s">
        <v>1702</v>
      </c>
      <c r="E47" s="116" t="s">
        <v>45</v>
      </c>
      <c r="F47" s="117" t="s">
        <v>127</v>
      </c>
      <c r="G47" s="116">
        <v>170.7</v>
      </c>
      <c r="H47" s="116">
        <v>29.1</v>
      </c>
      <c r="I47" s="123">
        <v>29.1</v>
      </c>
      <c r="J47" s="116">
        <v>33.909999999999997</v>
      </c>
      <c r="K47" s="116">
        <v>16.52</v>
      </c>
      <c r="L47" s="116">
        <v>4967.37</v>
      </c>
      <c r="M47" s="116">
        <v>5788.44</v>
      </c>
    </row>
    <row r="48" spans="1:13" ht="16.5" hidden="1" customHeight="1">
      <c r="A48" s="106" t="s">
        <v>196</v>
      </c>
      <c r="B48" s="109" t="s">
        <v>1703</v>
      </c>
      <c r="C48" s="110" t="s">
        <v>86</v>
      </c>
      <c r="D48" s="109" t="s">
        <v>121</v>
      </c>
      <c r="E48" s="109" t="s">
        <v>1681</v>
      </c>
      <c r="F48" s="110" t="s">
        <v>103</v>
      </c>
      <c r="G48" s="109">
        <v>90.706599999999995</v>
      </c>
      <c r="H48" s="109">
        <v>3.55</v>
      </c>
      <c r="I48" s="121">
        <v>4.8</v>
      </c>
      <c r="J48" s="109">
        <v>5.593</v>
      </c>
      <c r="K48" s="109">
        <v>16.52</v>
      </c>
      <c r="L48" s="109">
        <v>435.39</v>
      </c>
      <c r="M48" s="109">
        <v>507.32</v>
      </c>
    </row>
    <row r="49" spans="1:13" ht="16.5" hidden="1" customHeight="1">
      <c r="A49" s="106" t="s">
        <v>200</v>
      </c>
      <c r="B49" s="109" t="s">
        <v>1704</v>
      </c>
      <c r="C49" s="110" t="s">
        <v>86</v>
      </c>
      <c r="D49" s="109" t="s">
        <v>1601</v>
      </c>
      <c r="E49" s="109" t="s">
        <v>1705</v>
      </c>
      <c r="F49" s="110" t="s">
        <v>103</v>
      </c>
      <c r="G49" s="109">
        <v>29.517199999999999</v>
      </c>
      <c r="H49" s="109">
        <v>3.71</v>
      </c>
      <c r="I49" s="121">
        <v>4.8</v>
      </c>
      <c r="J49" s="109">
        <v>5.593</v>
      </c>
      <c r="K49" s="109">
        <v>16.52</v>
      </c>
      <c r="L49" s="109">
        <v>141.68</v>
      </c>
      <c r="M49" s="109">
        <v>165.09</v>
      </c>
    </row>
    <row r="50" spans="1:13" ht="16.5" hidden="1" customHeight="1">
      <c r="A50" s="106" t="s">
        <v>201</v>
      </c>
      <c r="B50" s="107" t="s">
        <v>1706</v>
      </c>
      <c r="C50" s="108" t="s">
        <v>86</v>
      </c>
      <c r="D50" s="107" t="s">
        <v>1707</v>
      </c>
      <c r="E50" s="107" t="s">
        <v>1708</v>
      </c>
      <c r="F50" s="108" t="s">
        <v>103</v>
      </c>
      <c r="G50" s="107">
        <v>0.91820000000000002</v>
      </c>
      <c r="H50" s="107">
        <v>29.05</v>
      </c>
      <c r="I50" s="120">
        <v>29.05</v>
      </c>
      <c r="J50" s="107">
        <v>33.85</v>
      </c>
      <c r="K50" s="107">
        <v>16.52</v>
      </c>
      <c r="L50" s="107">
        <v>26.67</v>
      </c>
      <c r="M50" s="107">
        <v>31.08</v>
      </c>
    </row>
    <row r="51" spans="1:13" ht="16.5" hidden="1" customHeight="1">
      <c r="A51" s="106" t="s">
        <v>205</v>
      </c>
      <c r="B51" s="107" t="s">
        <v>1342</v>
      </c>
      <c r="C51" s="108" t="s">
        <v>86</v>
      </c>
      <c r="D51" s="107" t="s">
        <v>1343</v>
      </c>
      <c r="E51" s="107" t="s">
        <v>1344</v>
      </c>
      <c r="F51" s="108" t="s">
        <v>103</v>
      </c>
      <c r="G51" s="107">
        <v>87.020099999999999</v>
      </c>
      <c r="H51" s="107">
        <v>26.42</v>
      </c>
      <c r="I51" s="120">
        <v>26.42</v>
      </c>
      <c r="J51" s="107">
        <v>29.855</v>
      </c>
      <c r="K51" s="107">
        <v>13</v>
      </c>
      <c r="L51" s="107">
        <v>2299.0700000000002</v>
      </c>
      <c r="M51" s="107">
        <v>2597.9899999999998</v>
      </c>
    </row>
    <row r="52" spans="1:13" ht="16.5" hidden="1" customHeight="1">
      <c r="A52" s="106" t="s">
        <v>208</v>
      </c>
      <c r="B52" s="107" t="s">
        <v>1709</v>
      </c>
      <c r="C52" s="108" t="s">
        <v>86</v>
      </c>
      <c r="D52" s="107" t="s">
        <v>1710</v>
      </c>
      <c r="E52" s="107" t="s">
        <v>1711</v>
      </c>
      <c r="F52" s="108" t="s">
        <v>103</v>
      </c>
      <c r="G52" s="107">
        <v>4.5308000000000002</v>
      </c>
      <c r="H52" s="107">
        <v>25.7</v>
      </c>
      <c r="I52" s="120">
        <v>25.7</v>
      </c>
      <c r="J52" s="107">
        <v>29.95</v>
      </c>
      <c r="K52" s="107">
        <v>16.52</v>
      </c>
      <c r="L52" s="107">
        <v>116.44</v>
      </c>
      <c r="M52" s="107">
        <v>135.69999999999999</v>
      </c>
    </row>
    <row r="53" spans="1:13" ht="16.5" hidden="1" customHeight="1">
      <c r="A53" s="106" t="s">
        <v>211</v>
      </c>
      <c r="B53" s="107" t="s">
        <v>1712</v>
      </c>
      <c r="C53" s="108" t="s">
        <v>86</v>
      </c>
      <c r="D53" s="107" t="s">
        <v>1710</v>
      </c>
      <c r="E53" s="107" t="s">
        <v>1713</v>
      </c>
      <c r="F53" s="108" t="s">
        <v>103</v>
      </c>
      <c r="G53" s="107">
        <v>4.1349999999999998</v>
      </c>
      <c r="H53" s="107">
        <v>11.09</v>
      </c>
      <c r="I53" s="120">
        <v>11.09</v>
      </c>
      <c r="J53" s="107">
        <v>12.92</v>
      </c>
      <c r="K53" s="107">
        <v>16.52</v>
      </c>
      <c r="L53" s="107">
        <v>45.86</v>
      </c>
      <c r="M53" s="107">
        <v>53.42</v>
      </c>
    </row>
    <row r="54" spans="1:13" ht="16.5" hidden="1" customHeight="1">
      <c r="A54" s="111" t="s">
        <v>214</v>
      </c>
      <c r="B54" s="118" t="s">
        <v>1714</v>
      </c>
      <c r="C54" s="119" t="s">
        <v>86</v>
      </c>
      <c r="D54" s="118" t="s">
        <v>1715</v>
      </c>
      <c r="E54" s="118" t="s">
        <v>1716</v>
      </c>
      <c r="F54" s="119" t="s">
        <v>103</v>
      </c>
      <c r="G54" s="118">
        <v>43.581000000000003</v>
      </c>
      <c r="H54" s="118">
        <v>7.71</v>
      </c>
      <c r="I54" s="124">
        <v>7.71</v>
      </c>
      <c r="J54" s="118">
        <v>8.98</v>
      </c>
      <c r="K54" s="118">
        <v>16.52</v>
      </c>
      <c r="L54" s="118">
        <v>336.01</v>
      </c>
      <c r="M54" s="118">
        <v>391.36</v>
      </c>
    </row>
    <row r="55" spans="1:13" ht="16.5" hidden="1" customHeight="1">
      <c r="A55" s="111" t="s">
        <v>217</v>
      </c>
      <c r="B55" s="118" t="s">
        <v>1714</v>
      </c>
      <c r="C55" s="119" t="s">
        <v>86</v>
      </c>
      <c r="D55" s="118" t="s">
        <v>1715</v>
      </c>
      <c r="E55" s="118" t="s">
        <v>1716</v>
      </c>
      <c r="F55" s="119" t="s">
        <v>103</v>
      </c>
      <c r="G55" s="118">
        <v>32.549999999999997</v>
      </c>
      <c r="H55" s="118">
        <v>7.71</v>
      </c>
      <c r="I55" s="124">
        <v>7.71</v>
      </c>
      <c r="J55" s="118">
        <v>8.984</v>
      </c>
      <c r="K55" s="118">
        <v>16.52</v>
      </c>
      <c r="L55" s="118">
        <v>250.96</v>
      </c>
      <c r="M55" s="118">
        <v>292.43</v>
      </c>
    </row>
    <row r="56" spans="1:13" ht="16.5" hidden="1" customHeight="1">
      <c r="A56" s="106" t="s">
        <v>218</v>
      </c>
      <c r="B56" s="107" t="s">
        <v>1717</v>
      </c>
      <c r="C56" s="108" t="s">
        <v>86</v>
      </c>
      <c r="D56" s="107" t="s">
        <v>1710</v>
      </c>
      <c r="E56" s="107" t="s">
        <v>1681</v>
      </c>
      <c r="F56" s="108" t="s">
        <v>103</v>
      </c>
      <c r="G56" s="107">
        <v>15.29</v>
      </c>
      <c r="H56" s="107">
        <v>3.56</v>
      </c>
      <c r="I56" s="120">
        <v>3.56</v>
      </c>
      <c r="J56" s="107">
        <v>4.1500000000000004</v>
      </c>
      <c r="K56" s="107">
        <v>16.52</v>
      </c>
      <c r="L56" s="107">
        <v>54.43</v>
      </c>
      <c r="M56" s="107">
        <v>63.45</v>
      </c>
    </row>
    <row r="57" spans="1:13" ht="16.5" hidden="1" customHeight="1">
      <c r="A57" s="111" t="s">
        <v>221</v>
      </c>
      <c r="B57" s="118" t="s">
        <v>1718</v>
      </c>
      <c r="C57" s="119" t="s">
        <v>86</v>
      </c>
      <c r="D57" s="118" t="s">
        <v>1710</v>
      </c>
      <c r="E57" s="118" t="s">
        <v>1719</v>
      </c>
      <c r="F57" s="119" t="s">
        <v>103</v>
      </c>
      <c r="G57" s="118">
        <v>1.2636000000000001</v>
      </c>
      <c r="H57" s="118">
        <v>3.7</v>
      </c>
      <c r="I57" s="124">
        <v>3.7</v>
      </c>
      <c r="J57" s="118">
        <v>4.3099999999999996</v>
      </c>
      <c r="K57" s="118">
        <v>16.52</v>
      </c>
      <c r="L57" s="118">
        <v>4.68</v>
      </c>
      <c r="M57" s="118">
        <v>5.45</v>
      </c>
    </row>
    <row r="58" spans="1:13" ht="16.5" hidden="1" customHeight="1">
      <c r="A58" s="111" t="s">
        <v>224</v>
      </c>
      <c r="B58" s="118" t="s">
        <v>1718</v>
      </c>
      <c r="C58" s="119" t="s">
        <v>86</v>
      </c>
      <c r="D58" s="118" t="s">
        <v>1710</v>
      </c>
      <c r="E58" s="118" t="s">
        <v>1719</v>
      </c>
      <c r="F58" s="119" t="s">
        <v>103</v>
      </c>
      <c r="G58" s="118">
        <v>0.62860000000000005</v>
      </c>
      <c r="H58" s="118">
        <v>3.7</v>
      </c>
      <c r="I58" s="124">
        <v>3.7</v>
      </c>
      <c r="J58" s="118">
        <v>4.3109999999999999</v>
      </c>
      <c r="K58" s="118">
        <v>16.52</v>
      </c>
      <c r="L58" s="118">
        <v>2.33</v>
      </c>
      <c r="M58" s="118">
        <v>2.71</v>
      </c>
    </row>
    <row r="59" spans="1:13" ht="16.5" hidden="1" customHeight="1">
      <c r="A59" s="111" t="s">
        <v>227</v>
      </c>
      <c r="B59" s="118" t="s">
        <v>1720</v>
      </c>
      <c r="C59" s="119" t="s">
        <v>86</v>
      </c>
      <c r="D59" s="118" t="s">
        <v>1721</v>
      </c>
      <c r="E59" s="118" t="s">
        <v>1722</v>
      </c>
      <c r="F59" s="119" t="s">
        <v>103</v>
      </c>
      <c r="G59" s="118">
        <v>13.45</v>
      </c>
      <c r="H59" s="118">
        <v>9.9600000000000009</v>
      </c>
      <c r="I59" s="124">
        <v>9.9600000000000009</v>
      </c>
      <c r="J59" s="118">
        <v>11.6</v>
      </c>
      <c r="K59" s="118">
        <v>16.52</v>
      </c>
      <c r="L59" s="118">
        <v>133.96</v>
      </c>
      <c r="M59" s="118">
        <v>156.02000000000001</v>
      </c>
    </row>
    <row r="60" spans="1:13" ht="16.5" hidden="1" customHeight="1">
      <c r="A60" s="111" t="s">
        <v>232</v>
      </c>
      <c r="B60" s="118" t="s">
        <v>1720</v>
      </c>
      <c r="C60" s="119" t="s">
        <v>86</v>
      </c>
      <c r="D60" s="118" t="s">
        <v>1721</v>
      </c>
      <c r="E60" s="118" t="s">
        <v>1722</v>
      </c>
      <c r="F60" s="119" t="s">
        <v>103</v>
      </c>
      <c r="G60" s="118">
        <v>55.24</v>
      </c>
      <c r="H60" s="118">
        <v>9.9600000000000009</v>
      </c>
      <c r="I60" s="124">
        <v>9.9600000000000009</v>
      </c>
      <c r="J60" s="118">
        <v>11.61</v>
      </c>
      <c r="K60" s="118">
        <v>16.52</v>
      </c>
      <c r="L60" s="118">
        <v>550.19000000000005</v>
      </c>
      <c r="M60" s="118">
        <v>641.34</v>
      </c>
    </row>
    <row r="61" spans="1:13" ht="16.5" hidden="1" customHeight="1">
      <c r="A61" s="106" t="s">
        <v>236</v>
      </c>
      <c r="B61" s="107" t="s">
        <v>1723</v>
      </c>
      <c r="C61" s="108" t="s">
        <v>86</v>
      </c>
      <c r="D61" s="107" t="s">
        <v>1721</v>
      </c>
      <c r="E61" s="107" t="s">
        <v>81</v>
      </c>
      <c r="F61" s="108" t="s">
        <v>103</v>
      </c>
      <c r="G61" s="107">
        <v>0.6</v>
      </c>
      <c r="H61" s="107">
        <v>9.9600000000000009</v>
      </c>
      <c r="I61" s="120">
        <v>9.9600000000000009</v>
      </c>
      <c r="J61" s="107">
        <v>11.61</v>
      </c>
      <c r="K61" s="107">
        <v>16.52</v>
      </c>
      <c r="L61" s="107">
        <v>5.98</v>
      </c>
      <c r="M61" s="107">
        <v>6.97</v>
      </c>
    </row>
    <row r="62" spans="1:13" ht="16.5" hidden="1" customHeight="1">
      <c r="A62" s="106" t="s">
        <v>239</v>
      </c>
      <c r="B62" s="107" t="s">
        <v>1724</v>
      </c>
      <c r="C62" s="108" t="s">
        <v>86</v>
      </c>
      <c r="D62" s="107" t="s">
        <v>1721</v>
      </c>
      <c r="E62" s="107" t="s">
        <v>1725</v>
      </c>
      <c r="F62" s="108" t="s">
        <v>103</v>
      </c>
      <c r="G62" s="107">
        <v>4.34</v>
      </c>
      <c r="H62" s="107">
        <v>7.41</v>
      </c>
      <c r="I62" s="120">
        <v>7.41</v>
      </c>
      <c r="J62" s="107">
        <v>8.6300000000000008</v>
      </c>
      <c r="K62" s="107">
        <v>16.52</v>
      </c>
      <c r="L62" s="107">
        <v>32.159999999999997</v>
      </c>
      <c r="M62" s="107">
        <v>37.450000000000003</v>
      </c>
    </row>
    <row r="63" spans="1:13" ht="16.5" hidden="1" customHeight="1">
      <c r="A63" s="106" t="s">
        <v>240</v>
      </c>
      <c r="B63" s="107" t="s">
        <v>1726</v>
      </c>
      <c r="C63" s="108" t="s">
        <v>86</v>
      </c>
      <c r="D63" s="107" t="s">
        <v>1727</v>
      </c>
      <c r="E63" s="107" t="s">
        <v>1728</v>
      </c>
      <c r="F63" s="108" t="s">
        <v>142</v>
      </c>
      <c r="G63" s="107">
        <v>26</v>
      </c>
      <c r="H63" s="107">
        <v>0.3</v>
      </c>
      <c r="I63" s="120">
        <v>0.3</v>
      </c>
      <c r="J63" s="107">
        <v>0.35</v>
      </c>
      <c r="K63" s="107">
        <v>16.52</v>
      </c>
      <c r="L63" s="107">
        <v>7.8</v>
      </c>
      <c r="M63" s="107">
        <v>9.1</v>
      </c>
    </row>
    <row r="64" spans="1:13" ht="16.5" hidden="1" customHeight="1">
      <c r="A64" s="106" t="s">
        <v>241</v>
      </c>
      <c r="B64" s="107" t="s">
        <v>1729</v>
      </c>
      <c r="C64" s="108" t="s">
        <v>86</v>
      </c>
      <c r="D64" s="107" t="s">
        <v>1730</v>
      </c>
      <c r="E64" s="107" t="s">
        <v>81</v>
      </c>
      <c r="F64" s="108" t="s">
        <v>103</v>
      </c>
      <c r="G64" s="107">
        <v>4.6719999999999997</v>
      </c>
      <c r="H64" s="107">
        <v>3.81</v>
      </c>
      <c r="I64" s="120">
        <v>3.81</v>
      </c>
      <c r="J64" s="107">
        <v>4.4400000000000004</v>
      </c>
      <c r="K64" s="107">
        <v>16.52</v>
      </c>
      <c r="L64" s="107">
        <v>17.8</v>
      </c>
      <c r="M64" s="107">
        <v>20.74</v>
      </c>
    </row>
    <row r="65" spans="1:13" ht="16.5" hidden="1" customHeight="1">
      <c r="A65" s="106" t="s">
        <v>244</v>
      </c>
      <c r="B65" s="107" t="s">
        <v>1731</v>
      </c>
      <c r="C65" s="108" t="s">
        <v>86</v>
      </c>
      <c r="D65" s="107" t="s">
        <v>1732</v>
      </c>
      <c r="E65" s="107" t="s">
        <v>45</v>
      </c>
      <c r="F65" s="108" t="s">
        <v>127</v>
      </c>
      <c r="G65" s="107">
        <v>1.68</v>
      </c>
      <c r="H65" s="107">
        <v>1.29</v>
      </c>
      <c r="I65" s="120">
        <v>1.29</v>
      </c>
      <c r="J65" s="107">
        <v>1.5</v>
      </c>
      <c r="K65" s="107">
        <v>16.52</v>
      </c>
      <c r="L65" s="107">
        <v>2.17</v>
      </c>
      <c r="M65" s="107">
        <v>2.52</v>
      </c>
    </row>
    <row r="66" spans="1:13" ht="16.5" hidden="1" customHeight="1">
      <c r="A66" s="106" t="s">
        <v>245</v>
      </c>
      <c r="B66" s="107" t="s">
        <v>1733</v>
      </c>
      <c r="C66" s="108" t="s">
        <v>86</v>
      </c>
      <c r="D66" s="107" t="s">
        <v>1734</v>
      </c>
      <c r="E66" s="107" t="s">
        <v>1735</v>
      </c>
      <c r="F66" s="108" t="s">
        <v>127</v>
      </c>
      <c r="G66" s="107">
        <v>4.3727999999999998</v>
      </c>
      <c r="H66" s="107">
        <v>1.74</v>
      </c>
      <c r="I66" s="120">
        <v>1.74</v>
      </c>
      <c r="J66" s="107">
        <v>2.0299999999999998</v>
      </c>
      <c r="K66" s="107">
        <v>16.52</v>
      </c>
      <c r="L66" s="107">
        <v>7.61</v>
      </c>
      <c r="M66" s="107">
        <v>8.8800000000000008</v>
      </c>
    </row>
    <row r="67" spans="1:13" ht="16.5" hidden="1" customHeight="1">
      <c r="A67" s="106" t="s">
        <v>248</v>
      </c>
      <c r="B67" s="107" t="s">
        <v>1345</v>
      </c>
      <c r="C67" s="108" t="s">
        <v>86</v>
      </c>
      <c r="D67" s="107" t="s">
        <v>1346</v>
      </c>
      <c r="E67" s="107" t="s">
        <v>98</v>
      </c>
      <c r="F67" s="108" t="s">
        <v>103</v>
      </c>
      <c r="G67" s="107">
        <v>162.97999999999999</v>
      </c>
      <c r="H67" s="107">
        <v>10.3</v>
      </c>
      <c r="I67" s="120">
        <v>10.3</v>
      </c>
      <c r="J67" s="107">
        <v>12</v>
      </c>
      <c r="K67" s="107">
        <v>16.52</v>
      </c>
      <c r="L67" s="107">
        <v>1678.69</v>
      </c>
      <c r="M67" s="107">
        <v>1955.76</v>
      </c>
    </row>
    <row r="68" spans="1:13" ht="16.5" hidden="1" customHeight="1">
      <c r="A68" s="111" t="s">
        <v>251</v>
      </c>
      <c r="B68" s="118" t="s">
        <v>1736</v>
      </c>
      <c r="C68" s="119" t="s">
        <v>86</v>
      </c>
      <c r="D68" s="118" t="s">
        <v>1737</v>
      </c>
      <c r="E68" s="118" t="s">
        <v>1738</v>
      </c>
      <c r="F68" s="119" t="s">
        <v>344</v>
      </c>
      <c r="G68" s="118">
        <v>831.25800000000004</v>
      </c>
      <c r="H68" s="118">
        <v>0.13</v>
      </c>
      <c r="I68" s="124">
        <v>0.13</v>
      </c>
      <c r="J68" s="118">
        <v>0.15</v>
      </c>
      <c r="K68" s="118">
        <v>16.52</v>
      </c>
      <c r="L68" s="118">
        <v>108.06</v>
      </c>
      <c r="M68" s="118">
        <v>124.69</v>
      </c>
    </row>
    <row r="69" spans="1:13" ht="16.5" hidden="1" customHeight="1">
      <c r="A69" s="111" t="s">
        <v>254</v>
      </c>
      <c r="B69" s="118" t="s">
        <v>1736</v>
      </c>
      <c r="C69" s="119" t="s">
        <v>86</v>
      </c>
      <c r="D69" s="118" t="s">
        <v>1737</v>
      </c>
      <c r="E69" s="118" t="s">
        <v>1738</v>
      </c>
      <c r="F69" s="119" t="s">
        <v>344</v>
      </c>
      <c r="G69" s="118">
        <v>248.446</v>
      </c>
      <c r="H69" s="118">
        <v>0.13</v>
      </c>
      <c r="I69" s="124">
        <v>0.13</v>
      </c>
      <c r="J69" s="118">
        <v>0.151</v>
      </c>
      <c r="K69" s="118">
        <v>16.52</v>
      </c>
      <c r="L69" s="118">
        <v>32.299999999999997</v>
      </c>
      <c r="M69" s="118">
        <v>37.520000000000003</v>
      </c>
    </row>
    <row r="70" spans="1:13" ht="16.5" hidden="1" customHeight="1">
      <c r="A70" s="106" t="s">
        <v>257</v>
      </c>
      <c r="B70" s="107" t="s">
        <v>1739</v>
      </c>
      <c r="C70" s="108" t="s">
        <v>86</v>
      </c>
      <c r="D70" s="107" t="s">
        <v>1737</v>
      </c>
      <c r="E70" s="107" t="s">
        <v>1740</v>
      </c>
      <c r="F70" s="108" t="s">
        <v>344</v>
      </c>
      <c r="G70" s="107">
        <v>939.41</v>
      </c>
      <c r="H70" s="107">
        <v>2.1</v>
      </c>
      <c r="I70" s="120">
        <v>2.1</v>
      </c>
      <c r="J70" s="107">
        <v>2.4500000000000002</v>
      </c>
      <c r="K70" s="107">
        <v>16.52</v>
      </c>
      <c r="L70" s="107">
        <v>1972.76</v>
      </c>
      <c r="M70" s="107">
        <v>2301.5500000000002</v>
      </c>
    </row>
    <row r="71" spans="1:13" ht="16.5" hidden="1" customHeight="1">
      <c r="A71" s="106" t="s">
        <v>260</v>
      </c>
      <c r="B71" s="107" t="s">
        <v>1741</v>
      </c>
      <c r="C71" s="108" t="s">
        <v>86</v>
      </c>
      <c r="D71" s="107" t="s">
        <v>1742</v>
      </c>
      <c r="E71" s="107" t="s">
        <v>98</v>
      </c>
      <c r="F71" s="108" t="s">
        <v>1093</v>
      </c>
      <c r="G71" s="107">
        <v>160</v>
      </c>
      <c r="H71" s="107">
        <v>0.06</v>
      </c>
      <c r="I71" s="120">
        <v>0.06</v>
      </c>
      <c r="J71" s="107">
        <v>7.0000000000000007E-2</v>
      </c>
      <c r="K71" s="107">
        <v>16.52</v>
      </c>
      <c r="L71" s="107">
        <v>9.6</v>
      </c>
      <c r="M71" s="107">
        <v>11.2</v>
      </c>
    </row>
    <row r="72" spans="1:13" ht="16.5" hidden="1" customHeight="1">
      <c r="A72" s="106" t="s">
        <v>263</v>
      </c>
      <c r="B72" s="107" t="s">
        <v>1743</v>
      </c>
      <c r="C72" s="108" t="s">
        <v>86</v>
      </c>
      <c r="D72" s="107" t="s">
        <v>1744</v>
      </c>
      <c r="E72" s="107" t="s">
        <v>45</v>
      </c>
      <c r="F72" s="108" t="s">
        <v>344</v>
      </c>
      <c r="G72" s="107">
        <v>96.502499999999998</v>
      </c>
      <c r="H72" s="107">
        <v>0.72</v>
      </c>
      <c r="I72" s="120">
        <v>0.72</v>
      </c>
      <c r="J72" s="107">
        <v>0.84</v>
      </c>
      <c r="K72" s="107">
        <v>16.52</v>
      </c>
      <c r="L72" s="107">
        <v>69.48</v>
      </c>
      <c r="M72" s="107">
        <v>81.06</v>
      </c>
    </row>
    <row r="73" spans="1:13" ht="16.5" hidden="1" customHeight="1">
      <c r="A73" s="106" t="s">
        <v>266</v>
      </c>
      <c r="B73" s="107" t="s">
        <v>1745</v>
      </c>
      <c r="C73" s="108" t="s">
        <v>86</v>
      </c>
      <c r="D73" s="107" t="s">
        <v>1746</v>
      </c>
      <c r="E73" s="107" t="s">
        <v>1681</v>
      </c>
      <c r="F73" s="108" t="s">
        <v>103</v>
      </c>
      <c r="G73" s="107">
        <v>0.31219999999999998</v>
      </c>
      <c r="H73" s="107">
        <v>43.69</v>
      </c>
      <c r="I73" s="120">
        <v>43.69</v>
      </c>
      <c r="J73" s="107">
        <v>50.91</v>
      </c>
      <c r="K73" s="107">
        <v>16.52</v>
      </c>
      <c r="L73" s="107">
        <v>13.64</v>
      </c>
      <c r="M73" s="107">
        <v>15.89</v>
      </c>
    </row>
    <row r="74" spans="1:13" ht="16.5" hidden="1" customHeight="1">
      <c r="A74" s="106" t="s">
        <v>270</v>
      </c>
      <c r="B74" s="107" t="s">
        <v>1747</v>
      </c>
      <c r="C74" s="108" t="s">
        <v>86</v>
      </c>
      <c r="D74" s="107" t="s">
        <v>1746</v>
      </c>
      <c r="E74" s="107" t="s">
        <v>1681</v>
      </c>
      <c r="F74" s="108" t="s">
        <v>344</v>
      </c>
      <c r="G74" s="107">
        <v>88.153599999999997</v>
      </c>
      <c r="H74" s="107">
        <v>0.42</v>
      </c>
      <c r="I74" s="120">
        <v>0.42</v>
      </c>
      <c r="J74" s="107">
        <v>0.49</v>
      </c>
      <c r="K74" s="107">
        <v>16.52</v>
      </c>
      <c r="L74" s="107">
        <v>37.020000000000003</v>
      </c>
      <c r="M74" s="107">
        <v>43.2</v>
      </c>
    </row>
    <row r="75" spans="1:13" ht="16.5" hidden="1" customHeight="1">
      <c r="A75" s="111" t="s">
        <v>271</v>
      </c>
      <c r="B75" s="118" t="s">
        <v>1748</v>
      </c>
      <c r="C75" s="119" t="s">
        <v>86</v>
      </c>
      <c r="D75" s="118" t="s">
        <v>1737</v>
      </c>
      <c r="E75" s="118" t="s">
        <v>1738</v>
      </c>
      <c r="F75" s="119" t="s">
        <v>344</v>
      </c>
      <c r="G75" s="118">
        <v>36.799999999999997</v>
      </c>
      <c r="H75" s="118">
        <v>7.0000000000000007E-2</v>
      </c>
      <c r="I75" s="124">
        <v>7.0000000000000007E-2</v>
      </c>
      <c r="J75" s="118">
        <v>0.08</v>
      </c>
      <c r="K75" s="118">
        <v>16.52</v>
      </c>
      <c r="L75" s="118">
        <v>2.58</v>
      </c>
      <c r="M75" s="118">
        <v>2.94</v>
      </c>
    </row>
    <row r="76" spans="1:13" ht="16.5" hidden="1" customHeight="1">
      <c r="A76" s="111" t="s">
        <v>274</v>
      </c>
      <c r="B76" s="118" t="s">
        <v>1748</v>
      </c>
      <c r="C76" s="119" t="s">
        <v>86</v>
      </c>
      <c r="D76" s="118" t="s">
        <v>1737</v>
      </c>
      <c r="E76" s="118" t="s">
        <v>1738</v>
      </c>
      <c r="F76" s="119" t="s">
        <v>344</v>
      </c>
      <c r="G76" s="118">
        <v>62.4604</v>
      </c>
      <c r="H76" s="118">
        <v>7.0000000000000007E-2</v>
      </c>
      <c r="I76" s="124">
        <v>7.0000000000000007E-2</v>
      </c>
      <c r="J76" s="118">
        <v>8.2000000000000003E-2</v>
      </c>
      <c r="K76" s="118">
        <v>16.52</v>
      </c>
      <c r="L76" s="118">
        <v>4.37</v>
      </c>
      <c r="M76" s="118">
        <v>5.12</v>
      </c>
    </row>
    <row r="77" spans="1:13" ht="16.5" hidden="1" customHeight="1">
      <c r="A77" s="111" t="s">
        <v>275</v>
      </c>
      <c r="B77" s="118" t="s">
        <v>1347</v>
      </c>
      <c r="C77" s="119" t="s">
        <v>86</v>
      </c>
      <c r="D77" s="118" t="s">
        <v>1348</v>
      </c>
      <c r="E77" s="118" t="s">
        <v>45</v>
      </c>
      <c r="F77" s="119" t="s">
        <v>103</v>
      </c>
      <c r="G77" s="118">
        <v>276.72370000000001</v>
      </c>
      <c r="H77" s="118">
        <v>11.47</v>
      </c>
      <c r="I77" s="124">
        <v>11.47</v>
      </c>
      <c r="J77" s="118">
        <v>13.36</v>
      </c>
      <c r="K77" s="118">
        <v>16.52</v>
      </c>
      <c r="L77" s="118">
        <v>3174.02</v>
      </c>
      <c r="M77" s="118">
        <v>3697.03</v>
      </c>
    </row>
    <row r="78" spans="1:13" ht="16.5" hidden="1" customHeight="1">
      <c r="A78" s="111" t="s">
        <v>278</v>
      </c>
      <c r="B78" s="118" t="s">
        <v>1347</v>
      </c>
      <c r="C78" s="119" t="s">
        <v>86</v>
      </c>
      <c r="D78" s="118" t="s">
        <v>1348</v>
      </c>
      <c r="E78" s="118" t="s">
        <v>45</v>
      </c>
      <c r="F78" s="119" t="s">
        <v>103</v>
      </c>
      <c r="G78" s="118">
        <v>17.381499999999999</v>
      </c>
      <c r="H78" s="118">
        <v>11.47</v>
      </c>
      <c r="I78" s="124">
        <v>11.47</v>
      </c>
      <c r="J78" s="118">
        <v>13.365</v>
      </c>
      <c r="K78" s="118">
        <v>16.52</v>
      </c>
      <c r="L78" s="118">
        <v>199.37</v>
      </c>
      <c r="M78" s="118">
        <v>232.3</v>
      </c>
    </row>
    <row r="79" spans="1:13" ht="16.5" hidden="1" customHeight="1">
      <c r="A79" s="106" t="s">
        <v>279</v>
      </c>
      <c r="B79" s="107" t="s">
        <v>1749</v>
      </c>
      <c r="C79" s="108" t="s">
        <v>86</v>
      </c>
      <c r="D79" s="107" t="s">
        <v>1348</v>
      </c>
      <c r="E79" s="107" t="s">
        <v>45</v>
      </c>
      <c r="F79" s="108" t="s">
        <v>103</v>
      </c>
      <c r="G79" s="107">
        <v>24.239599999999999</v>
      </c>
      <c r="H79" s="107">
        <v>9.4600000000000009</v>
      </c>
      <c r="I79" s="120">
        <v>9.4600000000000009</v>
      </c>
      <c r="J79" s="107">
        <v>11.02</v>
      </c>
      <c r="K79" s="107">
        <v>16.52</v>
      </c>
      <c r="L79" s="107">
        <v>229.31</v>
      </c>
      <c r="M79" s="107">
        <v>267.12</v>
      </c>
    </row>
    <row r="80" spans="1:13" ht="16.5" hidden="1" customHeight="1">
      <c r="A80" s="106" t="s">
        <v>282</v>
      </c>
      <c r="B80" s="107" t="s">
        <v>1349</v>
      </c>
      <c r="C80" s="108" t="s">
        <v>86</v>
      </c>
      <c r="D80" s="107" t="s">
        <v>1350</v>
      </c>
      <c r="E80" s="107" t="s">
        <v>45</v>
      </c>
      <c r="F80" s="108" t="s">
        <v>103</v>
      </c>
      <c r="G80" s="107">
        <v>345.99799999999999</v>
      </c>
      <c r="H80" s="107">
        <v>2.75</v>
      </c>
      <c r="I80" s="120">
        <v>2.75</v>
      </c>
      <c r="J80" s="107">
        <v>3.2</v>
      </c>
      <c r="K80" s="107">
        <v>16.52</v>
      </c>
      <c r="L80" s="107">
        <v>951.49</v>
      </c>
      <c r="M80" s="107">
        <v>1107.19</v>
      </c>
    </row>
    <row r="81" spans="1:13" ht="16.5" hidden="1" customHeight="1">
      <c r="A81" s="111" t="s">
        <v>285</v>
      </c>
      <c r="B81" s="118" t="s">
        <v>1750</v>
      </c>
      <c r="C81" s="119" t="s">
        <v>86</v>
      </c>
      <c r="D81" s="118" t="s">
        <v>1350</v>
      </c>
      <c r="E81" s="118" t="s">
        <v>1751</v>
      </c>
      <c r="F81" s="119" t="s">
        <v>344</v>
      </c>
      <c r="G81" s="118">
        <v>18.22</v>
      </c>
      <c r="H81" s="118">
        <v>4.9400000000000004</v>
      </c>
      <c r="I81" s="124">
        <v>4.9400000000000004</v>
      </c>
      <c r="J81" s="118">
        <v>5.76</v>
      </c>
      <c r="K81" s="118">
        <v>16.52</v>
      </c>
      <c r="L81" s="118">
        <v>90.01</v>
      </c>
      <c r="M81" s="118">
        <v>104.95</v>
      </c>
    </row>
    <row r="82" spans="1:13" ht="16.5" hidden="1" customHeight="1">
      <c r="A82" s="111" t="s">
        <v>286</v>
      </c>
      <c r="B82" s="118" t="s">
        <v>1750</v>
      </c>
      <c r="C82" s="119" t="s">
        <v>86</v>
      </c>
      <c r="D82" s="118" t="s">
        <v>1350</v>
      </c>
      <c r="E82" s="118" t="s">
        <v>1751</v>
      </c>
      <c r="F82" s="119" t="s">
        <v>344</v>
      </c>
      <c r="G82" s="118">
        <v>4.8</v>
      </c>
      <c r="H82" s="118">
        <v>4.9400000000000004</v>
      </c>
      <c r="I82" s="124">
        <v>4.9400000000000004</v>
      </c>
      <c r="J82" s="118">
        <v>5.7560000000000002</v>
      </c>
      <c r="K82" s="118">
        <v>16.52</v>
      </c>
      <c r="L82" s="118">
        <v>23.71</v>
      </c>
      <c r="M82" s="118">
        <v>27.63</v>
      </c>
    </row>
    <row r="83" spans="1:13" ht="16.5" hidden="1" customHeight="1">
      <c r="A83" s="106" t="s">
        <v>289</v>
      </c>
      <c r="B83" s="107" t="s">
        <v>1752</v>
      </c>
      <c r="C83" s="108" t="s">
        <v>86</v>
      </c>
      <c r="D83" s="107" t="s">
        <v>1753</v>
      </c>
      <c r="E83" s="107" t="s">
        <v>1754</v>
      </c>
      <c r="F83" s="108" t="s">
        <v>344</v>
      </c>
      <c r="G83" s="107">
        <v>1</v>
      </c>
      <c r="H83" s="107">
        <v>4.9400000000000004</v>
      </c>
      <c r="I83" s="120">
        <v>4.9400000000000004</v>
      </c>
      <c r="J83" s="107">
        <v>5.76</v>
      </c>
      <c r="K83" s="107">
        <v>16.52</v>
      </c>
      <c r="L83" s="107">
        <v>4.9400000000000004</v>
      </c>
      <c r="M83" s="107">
        <v>5.76</v>
      </c>
    </row>
    <row r="84" spans="1:13" ht="16.5" hidden="1" customHeight="1">
      <c r="A84" s="111" t="s">
        <v>292</v>
      </c>
      <c r="B84" s="118" t="s">
        <v>1755</v>
      </c>
      <c r="C84" s="119" t="s">
        <v>86</v>
      </c>
      <c r="D84" s="118" t="s">
        <v>1756</v>
      </c>
      <c r="E84" s="118" t="s">
        <v>1757</v>
      </c>
      <c r="F84" s="119" t="s">
        <v>103</v>
      </c>
      <c r="G84" s="118">
        <v>1.694</v>
      </c>
      <c r="H84" s="118">
        <v>7.18</v>
      </c>
      <c r="I84" s="124">
        <v>7.18</v>
      </c>
      <c r="J84" s="118">
        <v>8.3699999999999992</v>
      </c>
      <c r="K84" s="118">
        <v>16.52</v>
      </c>
      <c r="L84" s="118">
        <v>12.16</v>
      </c>
      <c r="M84" s="118">
        <v>14.18</v>
      </c>
    </row>
    <row r="85" spans="1:13" ht="16.5" hidden="1" customHeight="1">
      <c r="A85" s="111" t="s">
        <v>293</v>
      </c>
      <c r="B85" s="118" t="s">
        <v>1755</v>
      </c>
      <c r="C85" s="119" t="s">
        <v>86</v>
      </c>
      <c r="D85" s="118" t="s">
        <v>1756</v>
      </c>
      <c r="E85" s="118" t="s">
        <v>1757</v>
      </c>
      <c r="F85" s="119" t="s">
        <v>103</v>
      </c>
      <c r="G85" s="118">
        <v>9.6000000000000002E-2</v>
      </c>
      <c r="H85" s="118">
        <v>7.18</v>
      </c>
      <c r="I85" s="124">
        <v>7.18</v>
      </c>
      <c r="J85" s="118">
        <v>8.3659999999999997</v>
      </c>
      <c r="K85" s="118">
        <v>16.52</v>
      </c>
      <c r="L85" s="118">
        <v>0.69</v>
      </c>
      <c r="M85" s="118">
        <v>0.8</v>
      </c>
    </row>
    <row r="86" spans="1:13" ht="16.5" hidden="1" customHeight="1">
      <c r="A86" s="111" t="s">
        <v>296</v>
      </c>
      <c r="B86" s="118" t="s">
        <v>1758</v>
      </c>
      <c r="C86" s="119" t="s">
        <v>86</v>
      </c>
      <c r="D86" s="118" t="s">
        <v>1759</v>
      </c>
      <c r="E86" s="118" t="s">
        <v>45</v>
      </c>
      <c r="F86" s="119" t="s">
        <v>103</v>
      </c>
      <c r="G86" s="118">
        <v>628.96600000000001</v>
      </c>
      <c r="H86" s="118">
        <v>8.6</v>
      </c>
      <c r="I86" s="124">
        <v>8.6</v>
      </c>
      <c r="J86" s="118">
        <v>10.02</v>
      </c>
      <c r="K86" s="118">
        <v>16.52</v>
      </c>
      <c r="L86" s="118">
        <v>5409.11</v>
      </c>
      <c r="M86" s="118">
        <v>6302.24</v>
      </c>
    </row>
    <row r="87" spans="1:13" ht="16.5" hidden="1" customHeight="1">
      <c r="A87" s="111" t="s">
        <v>300</v>
      </c>
      <c r="B87" s="118" t="s">
        <v>1758</v>
      </c>
      <c r="C87" s="119" t="s">
        <v>86</v>
      </c>
      <c r="D87" s="118" t="s">
        <v>1759</v>
      </c>
      <c r="E87" s="118" t="s">
        <v>45</v>
      </c>
      <c r="F87" s="119" t="s">
        <v>103</v>
      </c>
      <c r="G87" s="118">
        <v>36.463999999999999</v>
      </c>
      <c r="H87" s="118">
        <v>8.6</v>
      </c>
      <c r="I87" s="124">
        <v>8.6</v>
      </c>
      <c r="J87" s="118">
        <v>10.021000000000001</v>
      </c>
      <c r="K87" s="118">
        <v>16.52</v>
      </c>
      <c r="L87" s="118">
        <v>313.58999999999997</v>
      </c>
      <c r="M87" s="118">
        <v>365.41</v>
      </c>
    </row>
    <row r="88" spans="1:13" ht="16.5" hidden="1" customHeight="1">
      <c r="A88" s="106" t="s">
        <v>303</v>
      </c>
      <c r="B88" s="107" t="s">
        <v>1760</v>
      </c>
      <c r="C88" s="108" t="s">
        <v>86</v>
      </c>
      <c r="D88" s="107" t="s">
        <v>1759</v>
      </c>
      <c r="E88" s="107" t="s">
        <v>45</v>
      </c>
      <c r="F88" s="108" t="s">
        <v>103</v>
      </c>
      <c r="G88" s="107">
        <v>51.603999999999999</v>
      </c>
      <c r="H88" s="107">
        <v>6.55</v>
      </c>
      <c r="I88" s="120">
        <v>6.55</v>
      </c>
      <c r="J88" s="107">
        <v>7.63</v>
      </c>
      <c r="K88" s="107">
        <v>16.52</v>
      </c>
      <c r="L88" s="107">
        <v>338.01</v>
      </c>
      <c r="M88" s="107">
        <v>393.74</v>
      </c>
    </row>
    <row r="89" spans="1:13" ht="16.5" hidden="1" customHeight="1">
      <c r="A89" s="106" t="s">
        <v>304</v>
      </c>
      <c r="B89" s="107" t="s">
        <v>1761</v>
      </c>
      <c r="C89" s="108" t="s">
        <v>86</v>
      </c>
      <c r="D89" s="107" t="s">
        <v>1762</v>
      </c>
      <c r="E89" s="107" t="s">
        <v>45</v>
      </c>
      <c r="F89" s="108" t="s">
        <v>142</v>
      </c>
      <c r="G89" s="107">
        <v>5</v>
      </c>
      <c r="H89" s="107">
        <v>1.28</v>
      </c>
      <c r="I89" s="120">
        <v>1.28</v>
      </c>
      <c r="J89" s="107">
        <v>1.49</v>
      </c>
      <c r="K89" s="107">
        <v>16.52</v>
      </c>
      <c r="L89" s="107">
        <v>6.4</v>
      </c>
      <c r="M89" s="107">
        <v>7.45</v>
      </c>
    </row>
    <row r="90" spans="1:13" ht="16.5" hidden="1" customHeight="1">
      <c r="A90" s="106" t="s">
        <v>307</v>
      </c>
      <c r="B90" s="107" t="s">
        <v>1763</v>
      </c>
      <c r="C90" s="108" t="s">
        <v>86</v>
      </c>
      <c r="D90" s="107" t="s">
        <v>1764</v>
      </c>
      <c r="E90" s="107" t="s">
        <v>45</v>
      </c>
      <c r="F90" s="108" t="s">
        <v>160</v>
      </c>
      <c r="G90" s="107">
        <v>15</v>
      </c>
      <c r="H90" s="107">
        <v>0.35</v>
      </c>
      <c r="I90" s="120">
        <v>0.35</v>
      </c>
      <c r="J90" s="107">
        <v>0.41</v>
      </c>
      <c r="K90" s="107">
        <v>16.52</v>
      </c>
      <c r="L90" s="107">
        <v>5.25</v>
      </c>
      <c r="M90" s="107">
        <v>6.15</v>
      </c>
    </row>
    <row r="91" spans="1:13" ht="16.5" hidden="1" customHeight="1">
      <c r="A91" s="106" t="s">
        <v>310</v>
      </c>
      <c r="B91" s="107" t="s">
        <v>1765</v>
      </c>
      <c r="C91" s="108" t="s">
        <v>86</v>
      </c>
      <c r="D91" s="107" t="s">
        <v>1766</v>
      </c>
      <c r="E91" s="107" t="s">
        <v>1681</v>
      </c>
      <c r="F91" s="108" t="s">
        <v>103</v>
      </c>
      <c r="G91" s="107">
        <v>4.33</v>
      </c>
      <c r="H91" s="107">
        <v>5.44</v>
      </c>
      <c r="I91" s="120">
        <v>5.44</v>
      </c>
      <c r="J91" s="107">
        <v>6.34</v>
      </c>
      <c r="K91" s="107">
        <v>16.52</v>
      </c>
      <c r="L91" s="107">
        <v>23.56</v>
      </c>
      <c r="M91" s="107">
        <v>27.45</v>
      </c>
    </row>
    <row r="92" spans="1:13" ht="16.5" hidden="1" customHeight="1">
      <c r="A92" s="111" t="s">
        <v>314</v>
      </c>
      <c r="B92" s="118" t="s">
        <v>1767</v>
      </c>
      <c r="C92" s="119" t="s">
        <v>86</v>
      </c>
      <c r="D92" s="118" t="s">
        <v>1768</v>
      </c>
      <c r="E92" s="118" t="s">
        <v>1769</v>
      </c>
      <c r="F92" s="119" t="s">
        <v>160</v>
      </c>
      <c r="G92" s="118">
        <v>57.92</v>
      </c>
      <c r="H92" s="118">
        <v>3.4</v>
      </c>
      <c r="I92" s="124">
        <v>3.4</v>
      </c>
      <c r="J92" s="118">
        <v>3.96</v>
      </c>
      <c r="K92" s="118">
        <v>16.52</v>
      </c>
      <c r="L92" s="118">
        <v>196.93</v>
      </c>
      <c r="M92" s="118">
        <v>229.36</v>
      </c>
    </row>
    <row r="93" spans="1:13" ht="16.5" hidden="1" customHeight="1">
      <c r="A93" s="111" t="s">
        <v>317</v>
      </c>
      <c r="B93" s="118" t="s">
        <v>1767</v>
      </c>
      <c r="C93" s="119" t="s">
        <v>86</v>
      </c>
      <c r="D93" s="118" t="s">
        <v>1768</v>
      </c>
      <c r="E93" s="118" t="s">
        <v>1769</v>
      </c>
      <c r="F93" s="119" t="s">
        <v>160</v>
      </c>
      <c r="G93" s="118">
        <v>19.2</v>
      </c>
      <c r="H93" s="118">
        <v>3.4</v>
      </c>
      <c r="I93" s="124">
        <v>3.4</v>
      </c>
      <c r="J93" s="118">
        <v>3.9620000000000002</v>
      </c>
      <c r="K93" s="118">
        <v>16.52</v>
      </c>
      <c r="L93" s="118">
        <v>65.28</v>
      </c>
      <c r="M93" s="118">
        <v>76.069999999999993</v>
      </c>
    </row>
    <row r="94" spans="1:13" ht="16.5" hidden="1" customHeight="1">
      <c r="A94" s="111" t="s">
        <v>320</v>
      </c>
      <c r="B94" s="118" t="s">
        <v>712</v>
      </c>
      <c r="C94" s="119" t="s">
        <v>86</v>
      </c>
      <c r="D94" s="118" t="s">
        <v>710</v>
      </c>
      <c r="E94" s="118" t="s">
        <v>713</v>
      </c>
      <c r="F94" s="119" t="s">
        <v>160</v>
      </c>
      <c r="G94" s="118">
        <v>21.14</v>
      </c>
      <c r="H94" s="118">
        <v>0.75</v>
      </c>
      <c r="I94" s="124">
        <v>0.75</v>
      </c>
      <c r="J94" s="118">
        <v>0.87</v>
      </c>
      <c r="K94" s="118">
        <v>16.52</v>
      </c>
      <c r="L94" s="118">
        <v>15.86</v>
      </c>
      <c r="M94" s="118">
        <v>18.39</v>
      </c>
    </row>
    <row r="95" spans="1:13" ht="16.5" hidden="1" customHeight="1">
      <c r="A95" s="111" t="s">
        <v>323</v>
      </c>
      <c r="B95" s="118" t="s">
        <v>712</v>
      </c>
      <c r="C95" s="119" t="s">
        <v>86</v>
      </c>
      <c r="D95" s="118" t="s">
        <v>710</v>
      </c>
      <c r="E95" s="118" t="s">
        <v>713</v>
      </c>
      <c r="F95" s="119" t="s">
        <v>160</v>
      </c>
      <c r="G95" s="118">
        <v>9</v>
      </c>
      <c r="H95" s="118">
        <v>0.75</v>
      </c>
      <c r="I95" s="124">
        <v>0.75</v>
      </c>
      <c r="J95" s="118">
        <v>0.874</v>
      </c>
      <c r="K95" s="118">
        <v>16.52</v>
      </c>
      <c r="L95" s="118">
        <v>6.75</v>
      </c>
      <c r="M95" s="118">
        <v>7.87</v>
      </c>
    </row>
    <row r="96" spans="1:13" ht="16.5" hidden="1" customHeight="1">
      <c r="A96" s="106" t="s">
        <v>324</v>
      </c>
      <c r="B96" s="107" t="s">
        <v>1770</v>
      </c>
      <c r="C96" s="108" t="s">
        <v>86</v>
      </c>
      <c r="D96" s="107" t="s">
        <v>710</v>
      </c>
      <c r="E96" s="107" t="s">
        <v>725</v>
      </c>
      <c r="F96" s="108" t="s">
        <v>160</v>
      </c>
      <c r="G96" s="107">
        <v>48.8</v>
      </c>
      <c r="H96" s="107">
        <v>1.32</v>
      </c>
      <c r="I96" s="120">
        <v>1.32</v>
      </c>
      <c r="J96" s="107">
        <v>1.54</v>
      </c>
      <c r="K96" s="107">
        <v>16.52</v>
      </c>
      <c r="L96" s="107">
        <v>64.42</v>
      </c>
      <c r="M96" s="107">
        <v>75.150000000000006</v>
      </c>
    </row>
    <row r="97" spans="1:13" ht="16.5" hidden="1" customHeight="1">
      <c r="A97" s="106" t="s">
        <v>327</v>
      </c>
      <c r="B97" s="107" t="s">
        <v>1351</v>
      </c>
      <c r="C97" s="108" t="s">
        <v>86</v>
      </c>
      <c r="D97" s="107" t="s">
        <v>719</v>
      </c>
      <c r="E97" s="107" t="s">
        <v>1352</v>
      </c>
      <c r="F97" s="108" t="s">
        <v>160</v>
      </c>
      <c r="G97" s="107">
        <v>877.76</v>
      </c>
      <c r="H97" s="107">
        <v>0.18</v>
      </c>
      <c r="I97" s="120">
        <v>0.18</v>
      </c>
      <c r="J97" s="107">
        <v>0.21</v>
      </c>
      <c r="K97" s="107">
        <v>16.52</v>
      </c>
      <c r="L97" s="107">
        <v>158</v>
      </c>
      <c r="M97" s="107">
        <v>184.33</v>
      </c>
    </row>
    <row r="98" spans="1:13" ht="16.5" hidden="1" customHeight="1">
      <c r="A98" s="111" t="s">
        <v>328</v>
      </c>
      <c r="B98" s="118" t="s">
        <v>1353</v>
      </c>
      <c r="C98" s="119" t="s">
        <v>86</v>
      </c>
      <c r="D98" s="118" t="s">
        <v>719</v>
      </c>
      <c r="E98" s="118" t="s">
        <v>1354</v>
      </c>
      <c r="F98" s="119" t="s">
        <v>160</v>
      </c>
      <c r="G98" s="118">
        <v>5824.2485999999999</v>
      </c>
      <c r="H98" s="118">
        <v>0.68</v>
      </c>
      <c r="I98" s="124">
        <v>0.68</v>
      </c>
      <c r="J98" s="118">
        <v>0.79</v>
      </c>
      <c r="K98" s="118">
        <v>16.52</v>
      </c>
      <c r="L98" s="118">
        <v>3960.49</v>
      </c>
      <c r="M98" s="118">
        <v>4601.16</v>
      </c>
    </row>
    <row r="99" spans="1:13" ht="16.5" hidden="1" customHeight="1">
      <c r="A99" s="111" t="s">
        <v>331</v>
      </c>
      <c r="B99" s="118" t="s">
        <v>1353</v>
      </c>
      <c r="C99" s="119" t="s">
        <v>86</v>
      </c>
      <c r="D99" s="118" t="s">
        <v>719</v>
      </c>
      <c r="E99" s="118" t="s">
        <v>1354</v>
      </c>
      <c r="F99" s="119" t="s">
        <v>160</v>
      </c>
      <c r="G99" s="118">
        <v>27</v>
      </c>
      <c r="H99" s="118">
        <v>0.68</v>
      </c>
      <c r="I99" s="124">
        <v>0.68</v>
      </c>
      <c r="J99" s="118">
        <v>0.79200000000000004</v>
      </c>
      <c r="K99" s="118">
        <v>16.52</v>
      </c>
      <c r="L99" s="118">
        <v>18.36</v>
      </c>
      <c r="M99" s="118">
        <v>21.38</v>
      </c>
    </row>
    <row r="100" spans="1:13" ht="16.5" hidden="1" customHeight="1">
      <c r="A100" s="111" t="s">
        <v>334</v>
      </c>
      <c r="B100" s="118" t="s">
        <v>721</v>
      </c>
      <c r="C100" s="119" t="s">
        <v>86</v>
      </c>
      <c r="D100" s="118" t="s">
        <v>719</v>
      </c>
      <c r="E100" s="118" t="s">
        <v>722</v>
      </c>
      <c r="F100" s="119" t="s">
        <v>160</v>
      </c>
      <c r="G100" s="118">
        <v>7.24</v>
      </c>
      <c r="H100" s="118">
        <v>1.25</v>
      </c>
      <c r="I100" s="124">
        <v>1.25</v>
      </c>
      <c r="J100" s="118">
        <v>1.46</v>
      </c>
      <c r="K100" s="118">
        <v>16.52</v>
      </c>
      <c r="L100" s="118">
        <v>9.0500000000000007</v>
      </c>
      <c r="M100" s="118">
        <v>10.57</v>
      </c>
    </row>
    <row r="101" spans="1:13" ht="16.5" hidden="1" customHeight="1">
      <c r="A101" s="111" t="s">
        <v>335</v>
      </c>
      <c r="B101" s="118" t="s">
        <v>721</v>
      </c>
      <c r="C101" s="119" t="s">
        <v>86</v>
      </c>
      <c r="D101" s="118" t="s">
        <v>719</v>
      </c>
      <c r="E101" s="118" t="s">
        <v>722</v>
      </c>
      <c r="F101" s="119" t="s">
        <v>160</v>
      </c>
      <c r="G101" s="118">
        <v>2.4</v>
      </c>
      <c r="H101" s="118">
        <v>1.25</v>
      </c>
      <c r="I101" s="124">
        <v>1.25</v>
      </c>
      <c r="J101" s="118">
        <v>1.4570000000000001</v>
      </c>
      <c r="K101" s="118">
        <v>16.52</v>
      </c>
      <c r="L101" s="118">
        <v>3</v>
      </c>
      <c r="M101" s="118">
        <v>3.5</v>
      </c>
    </row>
    <row r="102" spans="1:13" ht="16.5" hidden="1" customHeight="1">
      <c r="A102" s="111" t="s">
        <v>338</v>
      </c>
      <c r="B102" s="118" t="s">
        <v>154</v>
      </c>
      <c r="C102" s="119" t="s">
        <v>86</v>
      </c>
      <c r="D102" s="118" t="s">
        <v>155</v>
      </c>
      <c r="E102" s="118" t="s">
        <v>98</v>
      </c>
      <c r="F102" s="119" t="s">
        <v>103</v>
      </c>
      <c r="G102" s="118">
        <v>58.329300000000003</v>
      </c>
      <c r="H102" s="118">
        <v>5.58</v>
      </c>
      <c r="I102" s="124">
        <v>5.58</v>
      </c>
      <c r="J102" s="118">
        <v>6.5</v>
      </c>
      <c r="K102" s="118">
        <v>16.52</v>
      </c>
      <c r="L102" s="118">
        <v>325.48</v>
      </c>
      <c r="M102" s="118">
        <v>379.14</v>
      </c>
    </row>
    <row r="103" spans="1:13" ht="16.5" hidden="1" customHeight="1">
      <c r="A103" s="111" t="s">
        <v>340</v>
      </c>
      <c r="B103" s="118" t="s">
        <v>154</v>
      </c>
      <c r="C103" s="119" t="s">
        <v>86</v>
      </c>
      <c r="D103" s="118" t="s">
        <v>155</v>
      </c>
      <c r="E103" s="118" t="s">
        <v>98</v>
      </c>
      <c r="F103" s="119" t="s">
        <v>103</v>
      </c>
      <c r="G103" s="118">
        <v>20.540800000000001</v>
      </c>
      <c r="H103" s="118">
        <v>5.58</v>
      </c>
      <c r="I103" s="124">
        <v>5.58</v>
      </c>
      <c r="J103" s="118">
        <v>6.5019999999999998</v>
      </c>
      <c r="K103" s="118">
        <v>16.52</v>
      </c>
      <c r="L103" s="118">
        <v>114.62</v>
      </c>
      <c r="M103" s="118">
        <v>133.56</v>
      </c>
    </row>
    <row r="104" spans="1:13" ht="16.5" hidden="1" customHeight="1">
      <c r="A104" s="111" t="s">
        <v>341</v>
      </c>
      <c r="B104" s="118" t="s">
        <v>1771</v>
      </c>
      <c r="C104" s="119" t="s">
        <v>86</v>
      </c>
      <c r="D104" s="118" t="s">
        <v>155</v>
      </c>
      <c r="E104" s="118" t="s">
        <v>1772</v>
      </c>
      <c r="F104" s="119" t="s">
        <v>160</v>
      </c>
      <c r="G104" s="118">
        <v>174.68799999999999</v>
      </c>
      <c r="H104" s="118">
        <v>5.94</v>
      </c>
      <c r="I104" s="124">
        <v>5.94</v>
      </c>
      <c r="J104" s="118">
        <v>6.92</v>
      </c>
      <c r="K104" s="118">
        <v>16.52</v>
      </c>
      <c r="L104" s="118">
        <v>1037.6500000000001</v>
      </c>
      <c r="M104" s="118">
        <v>1208.8399999999999</v>
      </c>
    </row>
    <row r="105" spans="1:13" ht="16.5" hidden="1" customHeight="1">
      <c r="A105" s="111" t="s">
        <v>345</v>
      </c>
      <c r="B105" s="118" t="s">
        <v>1771</v>
      </c>
      <c r="C105" s="119" t="s">
        <v>86</v>
      </c>
      <c r="D105" s="118" t="s">
        <v>155</v>
      </c>
      <c r="E105" s="118" t="s">
        <v>1772</v>
      </c>
      <c r="F105" s="119" t="s">
        <v>160</v>
      </c>
      <c r="G105" s="118">
        <v>90.64</v>
      </c>
      <c r="H105" s="118">
        <v>5.94</v>
      </c>
      <c r="I105" s="124">
        <v>5.94</v>
      </c>
      <c r="J105" s="118">
        <v>6.9210000000000003</v>
      </c>
      <c r="K105" s="118">
        <v>16.52</v>
      </c>
      <c r="L105" s="118">
        <v>538.4</v>
      </c>
      <c r="M105" s="118">
        <v>627.32000000000005</v>
      </c>
    </row>
    <row r="106" spans="1:13" ht="16.5" hidden="1" customHeight="1">
      <c r="A106" s="106" t="s">
        <v>346</v>
      </c>
      <c r="B106" s="107" t="s">
        <v>1773</v>
      </c>
      <c r="C106" s="108" t="s">
        <v>86</v>
      </c>
      <c r="D106" s="107" t="s">
        <v>155</v>
      </c>
      <c r="E106" s="107" t="s">
        <v>1774</v>
      </c>
      <c r="F106" s="108" t="s">
        <v>160</v>
      </c>
      <c r="G106" s="107">
        <v>51.088000000000001</v>
      </c>
      <c r="H106" s="107">
        <v>12.45</v>
      </c>
      <c r="I106" s="120">
        <v>12.45</v>
      </c>
      <c r="J106" s="107">
        <v>14.51</v>
      </c>
      <c r="K106" s="107">
        <v>16.52</v>
      </c>
      <c r="L106" s="107">
        <v>636.04999999999995</v>
      </c>
      <c r="M106" s="107">
        <v>741.29</v>
      </c>
    </row>
    <row r="107" spans="1:13" ht="16.5" hidden="1" customHeight="1">
      <c r="A107" s="106" t="s">
        <v>349</v>
      </c>
      <c r="B107" s="107" t="s">
        <v>1775</v>
      </c>
      <c r="C107" s="108" t="s">
        <v>86</v>
      </c>
      <c r="D107" s="107" t="s">
        <v>158</v>
      </c>
      <c r="E107" s="107" t="s">
        <v>1776</v>
      </c>
      <c r="F107" s="108" t="s">
        <v>160</v>
      </c>
      <c r="G107" s="107">
        <v>78.073999999999998</v>
      </c>
      <c r="H107" s="107">
        <v>56.57</v>
      </c>
      <c r="I107" s="120">
        <v>56.57</v>
      </c>
      <c r="J107" s="107">
        <v>65.92</v>
      </c>
      <c r="K107" s="107">
        <v>16.52</v>
      </c>
      <c r="L107" s="107">
        <v>4416.6499999999996</v>
      </c>
      <c r="M107" s="107">
        <v>5146.6400000000003</v>
      </c>
    </row>
    <row r="108" spans="1:13" ht="16.5" hidden="1" customHeight="1">
      <c r="A108" s="111" t="s">
        <v>350</v>
      </c>
      <c r="B108" s="118" t="s">
        <v>1355</v>
      </c>
      <c r="C108" s="119" t="s">
        <v>86</v>
      </c>
      <c r="D108" s="118" t="s">
        <v>1356</v>
      </c>
      <c r="E108" s="118" t="s">
        <v>1357</v>
      </c>
      <c r="F108" s="119" t="s">
        <v>160</v>
      </c>
      <c r="G108" s="118">
        <v>417.67129999999997</v>
      </c>
      <c r="H108" s="118">
        <v>10.38</v>
      </c>
      <c r="I108" s="124">
        <v>10.38</v>
      </c>
      <c r="J108" s="118">
        <v>12.09</v>
      </c>
      <c r="K108" s="118">
        <v>16.52</v>
      </c>
      <c r="L108" s="118">
        <v>4335.43</v>
      </c>
      <c r="M108" s="118">
        <v>5049.6499999999996</v>
      </c>
    </row>
    <row r="109" spans="1:13" ht="16.5" hidden="1" customHeight="1">
      <c r="A109" s="111" t="s">
        <v>353</v>
      </c>
      <c r="B109" s="118" t="s">
        <v>1355</v>
      </c>
      <c r="C109" s="119" t="s">
        <v>86</v>
      </c>
      <c r="D109" s="118" t="s">
        <v>1356</v>
      </c>
      <c r="E109" s="118" t="s">
        <v>1357</v>
      </c>
      <c r="F109" s="119" t="s">
        <v>160</v>
      </c>
      <c r="G109" s="118">
        <v>9.24</v>
      </c>
      <c r="H109" s="118">
        <v>10.38</v>
      </c>
      <c r="I109" s="124">
        <v>10.38</v>
      </c>
      <c r="J109" s="118">
        <v>12.095000000000001</v>
      </c>
      <c r="K109" s="118">
        <v>16.52</v>
      </c>
      <c r="L109" s="118">
        <v>95.91</v>
      </c>
      <c r="M109" s="118">
        <v>111.76</v>
      </c>
    </row>
    <row r="110" spans="1:13" ht="16.5" hidden="1" customHeight="1">
      <c r="A110" s="106" t="s">
        <v>358</v>
      </c>
      <c r="B110" s="107" t="s">
        <v>1777</v>
      </c>
      <c r="C110" s="108" t="s">
        <v>86</v>
      </c>
      <c r="D110" s="107" t="s">
        <v>1778</v>
      </c>
      <c r="E110" s="107" t="s">
        <v>1779</v>
      </c>
      <c r="F110" s="108" t="s">
        <v>160</v>
      </c>
      <c r="G110" s="107">
        <v>4.08</v>
      </c>
      <c r="H110" s="107">
        <v>1.04</v>
      </c>
      <c r="I110" s="120">
        <v>1.04</v>
      </c>
      <c r="J110" s="107">
        <v>1.21</v>
      </c>
      <c r="K110" s="107">
        <v>16.52</v>
      </c>
      <c r="L110" s="107">
        <v>4.24</v>
      </c>
      <c r="M110" s="107">
        <v>4.9400000000000004</v>
      </c>
    </row>
    <row r="111" spans="1:13" ht="16.5" hidden="1" customHeight="1">
      <c r="A111" s="111" t="s">
        <v>361</v>
      </c>
      <c r="B111" s="118" t="s">
        <v>1358</v>
      </c>
      <c r="C111" s="119" t="s">
        <v>86</v>
      </c>
      <c r="D111" s="118" t="s">
        <v>1359</v>
      </c>
      <c r="E111" s="118" t="s">
        <v>1360</v>
      </c>
      <c r="F111" s="119" t="s">
        <v>160</v>
      </c>
      <c r="G111" s="118">
        <v>1190.7772</v>
      </c>
      <c r="H111" s="118">
        <v>0.43</v>
      </c>
      <c r="I111" s="124">
        <v>0.43</v>
      </c>
      <c r="J111" s="118">
        <v>0.5</v>
      </c>
      <c r="K111" s="118">
        <v>16.52</v>
      </c>
      <c r="L111" s="118">
        <v>512.03</v>
      </c>
      <c r="M111" s="118">
        <v>595.39</v>
      </c>
    </row>
    <row r="112" spans="1:13" ht="16.5" hidden="1" customHeight="1">
      <c r="A112" s="111" t="s">
        <v>364</v>
      </c>
      <c r="B112" s="118" t="s">
        <v>1358</v>
      </c>
      <c r="C112" s="119" t="s">
        <v>86</v>
      </c>
      <c r="D112" s="118" t="s">
        <v>1359</v>
      </c>
      <c r="E112" s="118" t="s">
        <v>1360</v>
      </c>
      <c r="F112" s="119" t="s">
        <v>160</v>
      </c>
      <c r="G112" s="118">
        <v>52.8</v>
      </c>
      <c r="H112" s="118">
        <v>0.43</v>
      </c>
      <c r="I112" s="124">
        <v>0.43</v>
      </c>
      <c r="J112" s="118">
        <v>0.501</v>
      </c>
      <c r="K112" s="118">
        <v>16.52</v>
      </c>
      <c r="L112" s="118">
        <v>22.7</v>
      </c>
      <c r="M112" s="118">
        <v>26.45</v>
      </c>
    </row>
    <row r="113" spans="1:13" ht="16.5" hidden="1" customHeight="1">
      <c r="A113" s="106" t="s">
        <v>367</v>
      </c>
      <c r="B113" s="107" t="s">
        <v>1780</v>
      </c>
      <c r="C113" s="108" t="s">
        <v>86</v>
      </c>
      <c r="D113" s="107" t="s">
        <v>1359</v>
      </c>
      <c r="E113" s="107" t="s">
        <v>1781</v>
      </c>
      <c r="F113" s="108" t="s">
        <v>160</v>
      </c>
      <c r="G113" s="107">
        <v>2.2000000000000002</v>
      </c>
      <c r="H113" s="107">
        <v>3.52</v>
      </c>
      <c r="I113" s="120">
        <v>3.52</v>
      </c>
      <c r="J113" s="107">
        <v>4.0999999999999996</v>
      </c>
      <c r="K113" s="107">
        <v>16.52</v>
      </c>
      <c r="L113" s="107">
        <v>7.74</v>
      </c>
      <c r="M113" s="107">
        <v>9.02</v>
      </c>
    </row>
    <row r="114" spans="1:13" ht="16.5" hidden="1" customHeight="1">
      <c r="A114" s="106" t="s">
        <v>370</v>
      </c>
      <c r="B114" s="107" t="s">
        <v>1782</v>
      </c>
      <c r="C114" s="108" t="s">
        <v>86</v>
      </c>
      <c r="D114" s="107" t="s">
        <v>731</v>
      </c>
      <c r="E114" s="107" t="s">
        <v>1783</v>
      </c>
      <c r="F114" s="108" t="s">
        <v>160</v>
      </c>
      <c r="G114" s="107">
        <v>0.41</v>
      </c>
      <c r="H114" s="107">
        <v>5.12</v>
      </c>
      <c r="I114" s="120">
        <v>5.12</v>
      </c>
      <c r="J114" s="107">
        <v>5.97</v>
      </c>
      <c r="K114" s="107">
        <v>16.52</v>
      </c>
      <c r="L114" s="107">
        <v>2.1</v>
      </c>
      <c r="M114" s="107">
        <v>2.4500000000000002</v>
      </c>
    </row>
    <row r="115" spans="1:13" ht="16.5" hidden="1" customHeight="1">
      <c r="A115" s="106" t="s">
        <v>371</v>
      </c>
      <c r="B115" s="107" t="s">
        <v>1361</v>
      </c>
      <c r="C115" s="108" t="s">
        <v>86</v>
      </c>
      <c r="D115" s="107" t="s">
        <v>731</v>
      </c>
      <c r="E115" s="107" t="s">
        <v>1362</v>
      </c>
      <c r="F115" s="108" t="s">
        <v>160</v>
      </c>
      <c r="G115" s="107">
        <v>2.04</v>
      </c>
      <c r="H115" s="107">
        <v>4.45</v>
      </c>
      <c r="I115" s="120">
        <v>4.45</v>
      </c>
      <c r="J115" s="107">
        <v>5.19</v>
      </c>
      <c r="K115" s="107">
        <v>16.52</v>
      </c>
      <c r="L115" s="107">
        <v>9.08</v>
      </c>
      <c r="M115" s="107">
        <v>10.59</v>
      </c>
    </row>
    <row r="116" spans="1:13" ht="16.5" hidden="1" customHeight="1">
      <c r="A116" s="106" t="s">
        <v>375</v>
      </c>
      <c r="B116" s="107" t="s">
        <v>1784</v>
      </c>
      <c r="C116" s="108" t="s">
        <v>86</v>
      </c>
      <c r="D116" s="107" t="s">
        <v>731</v>
      </c>
      <c r="E116" s="107" t="s">
        <v>1785</v>
      </c>
      <c r="F116" s="108" t="s">
        <v>160</v>
      </c>
      <c r="G116" s="107">
        <v>2.6374</v>
      </c>
      <c r="H116" s="107">
        <v>2.69</v>
      </c>
      <c r="I116" s="120">
        <v>2.69</v>
      </c>
      <c r="J116" s="107">
        <v>3.13</v>
      </c>
      <c r="K116" s="107">
        <v>16.52</v>
      </c>
      <c r="L116" s="107">
        <v>7.09</v>
      </c>
      <c r="M116" s="107">
        <v>8.26</v>
      </c>
    </row>
    <row r="117" spans="1:13" ht="16.5" hidden="1" customHeight="1">
      <c r="A117" s="106" t="s">
        <v>379</v>
      </c>
      <c r="B117" s="107" t="s">
        <v>1363</v>
      </c>
      <c r="C117" s="108" t="s">
        <v>86</v>
      </c>
      <c r="D117" s="107" t="s">
        <v>731</v>
      </c>
      <c r="E117" s="107" t="s">
        <v>1364</v>
      </c>
      <c r="F117" s="108" t="s">
        <v>160</v>
      </c>
      <c r="G117" s="107">
        <v>587.21029999999996</v>
      </c>
      <c r="H117" s="107">
        <v>5.04</v>
      </c>
      <c r="I117" s="120">
        <v>5.04</v>
      </c>
      <c r="J117" s="107">
        <v>5.87</v>
      </c>
      <c r="K117" s="107">
        <v>16.52</v>
      </c>
      <c r="L117" s="107">
        <v>2959.54</v>
      </c>
      <c r="M117" s="107">
        <v>3446.92</v>
      </c>
    </row>
    <row r="118" spans="1:13" ht="16.5" hidden="1" customHeight="1">
      <c r="A118" s="106" t="s">
        <v>384</v>
      </c>
      <c r="B118" s="107" t="s">
        <v>1365</v>
      </c>
      <c r="C118" s="108" t="s">
        <v>86</v>
      </c>
      <c r="D118" s="107" t="s">
        <v>731</v>
      </c>
      <c r="E118" s="107" t="s">
        <v>1366</v>
      </c>
      <c r="F118" s="108" t="s">
        <v>160</v>
      </c>
      <c r="G118" s="107">
        <v>49.83</v>
      </c>
      <c r="H118" s="107">
        <v>5.09</v>
      </c>
      <c r="I118" s="120">
        <v>5.09</v>
      </c>
      <c r="J118" s="107">
        <v>5.93</v>
      </c>
      <c r="K118" s="107">
        <v>16.52</v>
      </c>
      <c r="L118" s="107">
        <v>253.63</v>
      </c>
      <c r="M118" s="107">
        <v>295.49</v>
      </c>
    </row>
    <row r="119" spans="1:13" ht="16.5" hidden="1" customHeight="1">
      <c r="A119" s="106" t="s">
        <v>388</v>
      </c>
      <c r="B119" s="107" t="s">
        <v>1786</v>
      </c>
      <c r="C119" s="108" t="s">
        <v>86</v>
      </c>
      <c r="D119" s="107" t="s">
        <v>731</v>
      </c>
      <c r="E119" s="107" t="s">
        <v>1787</v>
      </c>
      <c r="F119" s="108" t="s">
        <v>160</v>
      </c>
      <c r="G119" s="107">
        <v>4.258</v>
      </c>
      <c r="H119" s="107">
        <v>14.12</v>
      </c>
      <c r="I119" s="120">
        <v>14.12</v>
      </c>
      <c r="J119" s="107">
        <v>16.45</v>
      </c>
      <c r="K119" s="107">
        <v>16.52</v>
      </c>
      <c r="L119" s="107">
        <v>60.12</v>
      </c>
      <c r="M119" s="107">
        <v>70.040000000000006</v>
      </c>
    </row>
    <row r="120" spans="1:13" ht="16.5" hidden="1" customHeight="1">
      <c r="A120" s="106" t="s">
        <v>391</v>
      </c>
      <c r="B120" s="107" t="s">
        <v>1788</v>
      </c>
      <c r="C120" s="108" t="s">
        <v>86</v>
      </c>
      <c r="D120" s="107" t="s">
        <v>731</v>
      </c>
      <c r="E120" s="107" t="s">
        <v>1789</v>
      </c>
      <c r="F120" s="108" t="s">
        <v>160</v>
      </c>
      <c r="G120" s="107">
        <v>5.3540000000000001</v>
      </c>
      <c r="H120" s="107">
        <v>27.92</v>
      </c>
      <c r="I120" s="120">
        <v>27.92</v>
      </c>
      <c r="J120" s="107">
        <v>32.53</v>
      </c>
      <c r="K120" s="107">
        <v>16.52</v>
      </c>
      <c r="L120" s="107">
        <v>149.47999999999999</v>
      </c>
      <c r="M120" s="107">
        <v>174.17</v>
      </c>
    </row>
    <row r="121" spans="1:13" ht="16.5" hidden="1" customHeight="1">
      <c r="A121" s="111" t="s">
        <v>392</v>
      </c>
      <c r="B121" s="118" t="s">
        <v>1790</v>
      </c>
      <c r="C121" s="119" t="s">
        <v>86</v>
      </c>
      <c r="D121" s="118" t="s">
        <v>158</v>
      </c>
      <c r="E121" s="118" t="s">
        <v>98</v>
      </c>
      <c r="F121" s="119" t="s">
        <v>160</v>
      </c>
      <c r="G121" s="118">
        <v>46.143999999999998</v>
      </c>
      <c r="H121" s="118">
        <v>2.63</v>
      </c>
      <c r="I121" s="124">
        <v>2.63</v>
      </c>
      <c r="J121" s="118">
        <v>3.06</v>
      </c>
      <c r="K121" s="118">
        <v>16.52</v>
      </c>
      <c r="L121" s="118">
        <v>121.36</v>
      </c>
      <c r="M121" s="118">
        <v>141.19999999999999</v>
      </c>
    </row>
    <row r="122" spans="1:13" ht="16.5" hidden="1" customHeight="1">
      <c r="A122" s="111" t="s">
        <v>394</v>
      </c>
      <c r="B122" s="118" t="s">
        <v>1790</v>
      </c>
      <c r="C122" s="119" t="s">
        <v>86</v>
      </c>
      <c r="D122" s="118" t="s">
        <v>158</v>
      </c>
      <c r="E122" s="118" t="s">
        <v>98</v>
      </c>
      <c r="F122" s="119" t="s">
        <v>160</v>
      </c>
      <c r="G122" s="118">
        <v>7.8280000000000003</v>
      </c>
      <c r="H122" s="118">
        <v>2.63</v>
      </c>
      <c r="I122" s="124">
        <v>2.63</v>
      </c>
      <c r="J122" s="118">
        <v>3.0640000000000001</v>
      </c>
      <c r="K122" s="118">
        <v>16.52</v>
      </c>
      <c r="L122" s="118">
        <v>20.59</v>
      </c>
      <c r="M122" s="118">
        <v>23.98</v>
      </c>
    </row>
    <row r="123" spans="1:13" ht="16.5" hidden="1" customHeight="1">
      <c r="A123" s="111" t="s">
        <v>397</v>
      </c>
      <c r="B123" s="118" t="s">
        <v>1791</v>
      </c>
      <c r="C123" s="119" t="s">
        <v>86</v>
      </c>
      <c r="D123" s="118" t="s">
        <v>158</v>
      </c>
      <c r="E123" s="118" t="s">
        <v>98</v>
      </c>
      <c r="F123" s="119" t="s">
        <v>103</v>
      </c>
      <c r="G123" s="118">
        <v>55.918900000000001</v>
      </c>
      <c r="H123" s="118">
        <v>7.56</v>
      </c>
      <c r="I123" s="124">
        <v>7.56</v>
      </c>
      <c r="J123" s="118">
        <v>8.81</v>
      </c>
      <c r="K123" s="118">
        <v>16.52</v>
      </c>
      <c r="L123" s="118">
        <v>422.75</v>
      </c>
      <c r="M123" s="118">
        <v>492.65</v>
      </c>
    </row>
    <row r="124" spans="1:13" ht="16.5" hidden="1" customHeight="1">
      <c r="A124" s="111" t="s">
        <v>399</v>
      </c>
      <c r="B124" s="118" t="s">
        <v>1791</v>
      </c>
      <c r="C124" s="119" t="s">
        <v>86</v>
      </c>
      <c r="D124" s="118" t="s">
        <v>158</v>
      </c>
      <c r="E124" s="118" t="s">
        <v>98</v>
      </c>
      <c r="F124" s="119" t="s">
        <v>103</v>
      </c>
      <c r="G124" s="118">
        <v>17.999300000000002</v>
      </c>
      <c r="H124" s="118">
        <v>7.56</v>
      </c>
      <c r="I124" s="124">
        <v>7.56</v>
      </c>
      <c r="J124" s="118">
        <v>8.8089999999999993</v>
      </c>
      <c r="K124" s="118">
        <v>16.52</v>
      </c>
      <c r="L124" s="118">
        <v>136.07</v>
      </c>
      <c r="M124" s="118">
        <v>158.56</v>
      </c>
    </row>
    <row r="125" spans="1:13" ht="16.5" hidden="1" customHeight="1">
      <c r="A125" s="106" t="s">
        <v>402</v>
      </c>
      <c r="B125" s="107" t="s">
        <v>1367</v>
      </c>
      <c r="C125" s="108" t="s">
        <v>86</v>
      </c>
      <c r="D125" s="107" t="s">
        <v>158</v>
      </c>
      <c r="E125" s="107" t="s">
        <v>1368</v>
      </c>
      <c r="F125" s="108" t="s">
        <v>160</v>
      </c>
      <c r="G125" s="107">
        <v>3.1156000000000001</v>
      </c>
      <c r="H125" s="107">
        <v>2.8</v>
      </c>
      <c r="I125" s="120">
        <v>2.8</v>
      </c>
      <c r="J125" s="107">
        <v>3.26</v>
      </c>
      <c r="K125" s="107">
        <v>16.52</v>
      </c>
      <c r="L125" s="107">
        <v>8.7200000000000006</v>
      </c>
      <c r="M125" s="107">
        <v>10.16</v>
      </c>
    </row>
    <row r="126" spans="1:13" ht="16.5" hidden="1" customHeight="1">
      <c r="A126" s="106" t="s">
        <v>403</v>
      </c>
      <c r="B126" s="107" t="s">
        <v>1369</v>
      </c>
      <c r="C126" s="108" t="s">
        <v>86</v>
      </c>
      <c r="D126" s="107" t="s">
        <v>158</v>
      </c>
      <c r="E126" s="107" t="s">
        <v>1370</v>
      </c>
      <c r="F126" s="108" t="s">
        <v>160</v>
      </c>
      <c r="G126" s="107">
        <v>97.614000000000004</v>
      </c>
      <c r="H126" s="107">
        <v>3.15</v>
      </c>
      <c r="I126" s="120">
        <v>3.15</v>
      </c>
      <c r="J126" s="107">
        <v>3.67</v>
      </c>
      <c r="K126" s="107">
        <v>16.52</v>
      </c>
      <c r="L126" s="107">
        <v>307.48</v>
      </c>
      <c r="M126" s="107">
        <v>358.24</v>
      </c>
    </row>
    <row r="127" spans="1:13" ht="16.5" hidden="1" customHeight="1">
      <c r="A127" s="106" t="s">
        <v>404</v>
      </c>
      <c r="B127" s="107" t="s">
        <v>1371</v>
      </c>
      <c r="C127" s="108" t="s">
        <v>86</v>
      </c>
      <c r="D127" s="107" t="s">
        <v>158</v>
      </c>
      <c r="E127" s="107" t="s">
        <v>1193</v>
      </c>
      <c r="F127" s="108" t="s">
        <v>160</v>
      </c>
      <c r="G127" s="107">
        <v>19.221</v>
      </c>
      <c r="H127" s="107">
        <v>5.82</v>
      </c>
      <c r="I127" s="120">
        <v>5.82</v>
      </c>
      <c r="J127" s="107">
        <v>6.577</v>
      </c>
      <c r="K127" s="107">
        <v>13</v>
      </c>
      <c r="L127" s="107">
        <v>111.87</v>
      </c>
      <c r="M127" s="107">
        <v>126.42</v>
      </c>
    </row>
    <row r="128" spans="1:13" ht="16.5" hidden="1" customHeight="1">
      <c r="A128" s="106" t="s">
        <v>407</v>
      </c>
      <c r="B128" s="107" t="s">
        <v>162</v>
      </c>
      <c r="C128" s="108" t="s">
        <v>86</v>
      </c>
      <c r="D128" s="107" t="s">
        <v>158</v>
      </c>
      <c r="E128" s="107" t="s">
        <v>163</v>
      </c>
      <c r="F128" s="108" t="s">
        <v>160</v>
      </c>
      <c r="G128" s="107">
        <v>64.272000000000006</v>
      </c>
      <c r="H128" s="107">
        <v>2.65</v>
      </c>
      <c r="I128" s="120">
        <v>2.65</v>
      </c>
      <c r="J128" s="107">
        <v>2.9950000000000001</v>
      </c>
      <c r="K128" s="107">
        <v>13</v>
      </c>
      <c r="L128" s="107">
        <v>170.32</v>
      </c>
      <c r="M128" s="107">
        <v>192.49</v>
      </c>
    </row>
    <row r="129" spans="1:13" ht="16.5" hidden="1" customHeight="1">
      <c r="A129" s="111" t="s">
        <v>408</v>
      </c>
      <c r="B129" s="118" t="s">
        <v>1792</v>
      </c>
      <c r="C129" s="119" t="s">
        <v>86</v>
      </c>
      <c r="D129" s="118" t="s">
        <v>158</v>
      </c>
      <c r="E129" s="118" t="s">
        <v>1793</v>
      </c>
      <c r="F129" s="119" t="s">
        <v>160</v>
      </c>
      <c r="G129" s="118">
        <v>91.391999999999996</v>
      </c>
      <c r="H129" s="118">
        <v>6.8</v>
      </c>
      <c r="I129" s="124">
        <v>6.8</v>
      </c>
      <c r="J129" s="118">
        <v>7.92</v>
      </c>
      <c r="K129" s="118">
        <v>16.52</v>
      </c>
      <c r="L129" s="118">
        <v>621.47</v>
      </c>
      <c r="M129" s="118">
        <v>723.82</v>
      </c>
    </row>
    <row r="130" spans="1:13" ht="16.5" hidden="1" customHeight="1">
      <c r="A130" s="111" t="s">
        <v>411</v>
      </c>
      <c r="B130" s="118" t="s">
        <v>1792</v>
      </c>
      <c r="C130" s="119" t="s">
        <v>86</v>
      </c>
      <c r="D130" s="118" t="s">
        <v>158</v>
      </c>
      <c r="E130" s="118" t="s">
        <v>1793</v>
      </c>
      <c r="F130" s="119" t="s">
        <v>160</v>
      </c>
      <c r="G130" s="118">
        <v>15.504</v>
      </c>
      <c r="H130" s="118">
        <v>6.8</v>
      </c>
      <c r="I130" s="124">
        <v>6.8</v>
      </c>
      <c r="J130" s="118">
        <v>7.923</v>
      </c>
      <c r="K130" s="118">
        <v>16.52</v>
      </c>
      <c r="L130" s="118">
        <v>105.43</v>
      </c>
      <c r="M130" s="118">
        <v>122.84</v>
      </c>
    </row>
    <row r="131" spans="1:13" ht="16.5" hidden="1" customHeight="1">
      <c r="A131" s="111" t="s">
        <v>414</v>
      </c>
      <c r="B131" s="118" t="s">
        <v>1372</v>
      </c>
      <c r="C131" s="119" t="s">
        <v>86</v>
      </c>
      <c r="D131" s="118" t="s">
        <v>1373</v>
      </c>
      <c r="E131" s="118" t="s">
        <v>1374</v>
      </c>
      <c r="F131" s="119" t="s">
        <v>160</v>
      </c>
      <c r="G131" s="118">
        <v>6785.8986999999997</v>
      </c>
      <c r="H131" s="118">
        <v>0.6</v>
      </c>
      <c r="I131" s="124">
        <v>0.6</v>
      </c>
      <c r="J131" s="118">
        <v>0.7</v>
      </c>
      <c r="K131" s="118">
        <v>16.52</v>
      </c>
      <c r="L131" s="118">
        <v>4071.54</v>
      </c>
      <c r="M131" s="118">
        <v>4750.13</v>
      </c>
    </row>
    <row r="132" spans="1:13" ht="16.5" hidden="1" customHeight="1">
      <c r="A132" s="111" t="s">
        <v>415</v>
      </c>
      <c r="B132" s="118" t="s">
        <v>1372</v>
      </c>
      <c r="C132" s="119" t="s">
        <v>86</v>
      </c>
      <c r="D132" s="118" t="s">
        <v>1373</v>
      </c>
      <c r="E132" s="118" t="s">
        <v>1374</v>
      </c>
      <c r="F132" s="119" t="s">
        <v>160</v>
      </c>
      <c r="G132" s="118">
        <v>37.200000000000003</v>
      </c>
      <c r="H132" s="118">
        <v>0.6</v>
      </c>
      <c r="I132" s="124">
        <v>0.6</v>
      </c>
      <c r="J132" s="118">
        <v>0.69899999999999995</v>
      </c>
      <c r="K132" s="118">
        <v>16.52</v>
      </c>
      <c r="L132" s="118">
        <v>22.32</v>
      </c>
      <c r="M132" s="118">
        <v>26</v>
      </c>
    </row>
    <row r="133" spans="1:13" ht="16.5" hidden="1" customHeight="1">
      <c r="A133" s="111" t="s">
        <v>418</v>
      </c>
      <c r="B133" s="118" t="s">
        <v>1794</v>
      </c>
      <c r="C133" s="119" t="s">
        <v>86</v>
      </c>
      <c r="D133" s="118" t="s">
        <v>1376</v>
      </c>
      <c r="E133" s="118" t="s">
        <v>1795</v>
      </c>
      <c r="F133" s="119" t="s">
        <v>160</v>
      </c>
      <c r="G133" s="118">
        <v>61.480499999999999</v>
      </c>
      <c r="H133" s="118">
        <v>2.4</v>
      </c>
      <c r="I133" s="124">
        <v>2.4</v>
      </c>
      <c r="J133" s="118">
        <v>2.8</v>
      </c>
      <c r="K133" s="118">
        <v>16.52</v>
      </c>
      <c r="L133" s="118">
        <v>147.55000000000001</v>
      </c>
      <c r="M133" s="118">
        <v>172.15</v>
      </c>
    </row>
    <row r="134" spans="1:13" ht="16.5" hidden="1" customHeight="1">
      <c r="A134" s="111" t="s">
        <v>420</v>
      </c>
      <c r="B134" s="118" t="s">
        <v>1794</v>
      </c>
      <c r="C134" s="119" t="s">
        <v>86</v>
      </c>
      <c r="D134" s="118" t="s">
        <v>1376</v>
      </c>
      <c r="E134" s="118" t="s">
        <v>1795</v>
      </c>
      <c r="F134" s="119" t="s">
        <v>160</v>
      </c>
      <c r="G134" s="118">
        <v>10.0425</v>
      </c>
      <c r="H134" s="118">
        <v>2.4</v>
      </c>
      <c r="I134" s="124">
        <v>2.4</v>
      </c>
      <c r="J134" s="118">
        <v>2.7959999999999998</v>
      </c>
      <c r="K134" s="118">
        <v>16.52</v>
      </c>
      <c r="L134" s="118">
        <v>24.1</v>
      </c>
      <c r="M134" s="118">
        <v>28.08</v>
      </c>
    </row>
    <row r="135" spans="1:13" ht="16.5" hidden="1" customHeight="1">
      <c r="A135" s="106" t="s">
        <v>421</v>
      </c>
      <c r="B135" s="107" t="s">
        <v>1796</v>
      </c>
      <c r="C135" s="108" t="s">
        <v>86</v>
      </c>
      <c r="D135" s="107" t="s">
        <v>1376</v>
      </c>
      <c r="E135" s="107" t="s">
        <v>1797</v>
      </c>
      <c r="F135" s="108" t="s">
        <v>160</v>
      </c>
      <c r="G135" s="107">
        <v>9.4476999999999993</v>
      </c>
      <c r="H135" s="107">
        <v>3.09</v>
      </c>
      <c r="I135" s="120">
        <v>3.09</v>
      </c>
      <c r="J135" s="107">
        <v>3.6</v>
      </c>
      <c r="K135" s="107">
        <v>16.52</v>
      </c>
      <c r="L135" s="107">
        <v>29.19</v>
      </c>
      <c r="M135" s="107">
        <v>34.01</v>
      </c>
    </row>
    <row r="136" spans="1:13" ht="16.5" hidden="1" customHeight="1">
      <c r="A136" s="106" t="s">
        <v>424</v>
      </c>
      <c r="B136" s="107" t="s">
        <v>1375</v>
      </c>
      <c r="C136" s="108" t="s">
        <v>86</v>
      </c>
      <c r="D136" s="107" t="s">
        <v>1376</v>
      </c>
      <c r="E136" s="107" t="s">
        <v>1377</v>
      </c>
      <c r="F136" s="108" t="s">
        <v>160</v>
      </c>
      <c r="G136" s="107">
        <v>8.6676000000000002</v>
      </c>
      <c r="H136" s="107">
        <v>5.66</v>
      </c>
      <c r="I136" s="120">
        <v>5.66</v>
      </c>
      <c r="J136" s="107">
        <v>6.6</v>
      </c>
      <c r="K136" s="107">
        <v>16.52</v>
      </c>
      <c r="L136" s="107">
        <v>49.06</v>
      </c>
      <c r="M136" s="107">
        <v>57.21</v>
      </c>
    </row>
    <row r="137" spans="1:13" ht="16.5" hidden="1" customHeight="1">
      <c r="A137" s="106" t="s">
        <v>426</v>
      </c>
      <c r="B137" s="107" t="s">
        <v>1378</v>
      </c>
      <c r="C137" s="108" t="s">
        <v>86</v>
      </c>
      <c r="D137" s="107" t="s">
        <v>1376</v>
      </c>
      <c r="E137" s="107" t="s">
        <v>1379</v>
      </c>
      <c r="F137" s="108" t="s">
        <v>160</v>
      </c>
      <c r="G137" s="107">
        <v>1.0757000000000001</v>
      </c>
      <c r="H137" s="107">
        <v>7.72</v>
      </c>
      <c r="I137" s="120">
        <v>7.72</v>
      </c>
      <c r="J137" s="107">
        <v>9</v>
      </c>
      <c r="K137" s="107">
        <v>16.52</v>
      </c>
      <c r="L137" s="107">
        <v>8.3000000000000007</v>
      </c>
      <c r="M137" s="107">
        <v>9.68</v>
      </c>
    </row>
    <row r="138" spans="1:13" ht="16.5" hidden="1" customHeight="1">
      <c r="A138" s="106" t="s">
        <v>429</v>
      </c>
      <c r="B138" s="107" t="s">
        <v>1380</v>
      </c>
      <c r="C138" s="108" t="s">
        <v>86</v>
      </c>
      <c r="D138" s="107" t="s">
        <v>1376</v>
      </c>
      <c r="E138" s="107" t="s">
        <v>1381</v>
      </c>
      <c r="F138" s="108" t="s">
        <v>160</v>
      </c>
      <c r="G138" s="107">
        <v>2.5284</v>
      </c>
      <c r="H138" s="107">
        <v>16.48</v>
      </c>
      <c r="I138" s="120">
        <v>16.48</v>
      </c>
      <c r="J138" s="107">
        <v>19.2</v>
      </c>
      <c r="K138" s="107">
        <v>16.52</v>
      </c>
      <c r="L138" s="107">
        <v>41.67</v>
      </c>
      <c r="M138" s="107">
        <v>48.55</v>
      </c>
    </row>
    <row r="139" spans="1:13" ht="16.5" hidden="1" customHeight="1">
      <c r="A139" s="106" t="s">
        <v>434</v>
      </c>
      <c r="B139" s="107" t="s">
        <v>1382</v>
      </c>
      <c r="C139" s="108" t="s">
        <v>86</v>
      </c>
      <c r="D139" s="107" t="s">
        <v>1376</v>
      </c>
      <c r="E139" s="107" t="s">
        <v>1383</v>
      </c>
      <c r="F139" s="108" t="s">
        <v>160</v>
      </c>
      <c r="G139" s="107">
        <v>29.1082</v>
      </c>
      <c r="H139" s="107">
        <v>1.58</v>
      </c>
      <c r="I139" s="120">
        <v>1.58</v>
      </c>
      <c r="J139" s="107">
        <v>1.84</v>
      </c>
      <c r="K139" s="107">
        <v>16.52</v>
      </c>
      <c r="L139" s="107">
        <v>45.99</v>
      </c>
      <c r="M139" s="107">
        <v>53.56</v>
      </c>
    </row>
    <row r="140" spans="1:13" ht="16.5" hidden="1" customHeight="1">
      <c r="A140" s="106" t="s">
        <v>438</v>
      </c>
      <c r="B140" s="107" t="s">
        <v>1384</v>
      </c>
      <c r="C140" s="108" t="s">
        <v>86</v>
      </c>
      <c r="D140" s="107" t="s">
        <v>1376</v>
      </c>
      <c r="E140" s="107" t="s">
        <v>1385</v>
      </c>
      <c r="F140" s="108" t="s">
        <v>160</v>
      </c>
      <c r="G140" s="107">
        <v>1122.7</v>
      </c>
      <c r="H140" s="107">
        <v>2.94</v>
      </c>
      <c r="I140" s="120">
        <v>2.94</v>
      </c>
      <c r="J140" s="107">
        <v>3.43</v>
      </c>
      <c r="K140" s="107">
        <v>16.52</v>
      </c>
      <c r="L140" s="107">
        <v>3300.74</v>
      </c>
      <c r="M140" s="107">
        <v>3850.86</v>
      </c>
    </row>
    <row r="141" spans="1:13" ht="16.5" hidden="1" customHeight="1">
      <c r="A141" s="106" t="s">
        <v>441</v>
      </c>
      <c r="B141" s="107" t="s">
        <v>1798</v>
      </c>
      <c r="C141" s="108" t="s">
        <v>86</v>
      </c>
      <c r="D141" s="107" t="s">
        <v>1376</v>
      </c>
      <c r="E141" s="107" t="s">
        <v>1799</v>
      </c>
      <c r="F141" s="108" t="s">
        <v>160</v>
      </c>
      <c r="G141" s="107">
        <v>158.6215</v>
      </c>
      <c r="H141" s="107">
        <v>3.81</v>
      </c>
      <c r="I141" s="120">
        <v>3.81</v>
      </c>
      <c r="J141" s="107">
        <v>4.4400000000000004</v>
      </c>
      <c r="K141" s="107">
        <v>16.52</v>
      </c>
      <c r="L141" s="107">
        <v>604.35</v>
      </c>
      <c r="M141" s="107">
        <v>704.28</v>
      </c>
    </row>
    <row r="142" spans="1:13" ht="16.5" hidden="1" customHeight="1">
      <c r="A142" s="106" t="s">
        <v>445</v>
      </c>
      <c r="B142" s="107" t="s">
        <v>1800</v>
      </c>
      <c r="C142" s="108" t="s">
        <v>86</v>
      </c>
      <c r="D142" s="107" t="s">
        <v>1801</v>
      </c>
      <c r="E142" s="107" t="s">
        <v>1370</v>
      </c>
      <c r="F142" s="108" t="s">
        <v>160</v>
      </c>
      <c r="G142" s="107">
        <v>3.09</v>
      </c>
      <c r="H142" s="107">
        <v>2.11</v>
      </c>
      <c r="I142" s="120">
        <v>2.11</v>
      </c>
      <c r="J142" s="107">
        <v>2.46</v>
      </c>
      <c r="K142" s="107">
        <v>16.52</v>
      </c>
      <c r="L142" s="107">
        <v>6.52</v>
      </c>
      <c r="M142" s="107">
        <v>7.6</v>
      </c>
    </row>
    <row r="143" spans="1:13" ht="16.5" hidden="1" customHeight="1">
      <c r="A143" s="106" t="s">
        <v>448</v>
      </c>
      <c r="B143" s="107" t="s">
        <v>1802</v>
      </c>
      <c r="C143" s="108" t="s">
        <v>86</v>
      </c>
      <c r="D143" s="107" t="s">
        <v>1803</v>
      </c>
      <c r="E143" s="107" t="s">
        <v>1370</v>
      </c>
      <c r="F143" s="108" t="s">
        <v>708</v>
      </c>
      <c r="G143" s="107">
        <v>3.09</v>
      </c>
      <c r="H143" s="107">
        <v>0.09</v>
      </c>
      <c r="I143" s="120">
        <v>0.09</v>
      </c>
      <c r="J143" s="107">
        <v>0.1</v>
      </c>
      <c r="K143" s="107">
        <v>16.52</v>
      </c>
      <c r="L143" s="107">
        <v>0.28000000000000003</v>
      </c>
      <c r="M143" s="107">
        <v>0.31</v>
      </c>
    </row>
    <row r="144" spans="1:13" ht="16.5" hidden="1" customHeight="1">
      <c r="A144" s="106" t="s">
        <v>451</v>
      </c>
      <c r="B144" s="107" t="s">
        <v>742</v>
      </c>
      <c r="C144" s="108" t="s">
        <v>86</v>
      </c>
      <c r="D144" s="107" t="s">
        <v>169</v>
      </c>
      <c r="E144" s="107" t="s">
        <v>743</v>
      </c>
      <c r="F144" s="108" t="s">
        <v>103</v>
      </c>
      <c r="G144" s="107">
        <v>4.1000000000000002E-2</v>
      </c>
      <c r="H144" s="107">
        <v>3.65</v>
      </c>
      <c r="I144" s="120">
        <v>3.65</v>
      </c>
      <c r="J144" s="107">
        <v>4.25</v>
      </c>
      <c r="K144" s="107">
        <v>16.52</v>
      </c>
      <c r="L144" s="107">
        <v>0.15</v>
      </c>
      <c r="M144" s="107">
        <v>0.17</v>
      </c>
    </row>
    <row r="145" spans="1:13" ht="16.5" hidden="1" customHeight="1">
      <c r="A145" s="106" t="s">
        <v>455</v>
      </c>
      <c r="B145" s="107" t="s">
        <v>1804</v>
      </c>
      <c r="C145" s="108" t="s">
        <v>86</v>
      </c>
      <c r="D145" s="107" t="s">
        <v>710</v>
      </c>
      <c r="E145" s="107" t="s">
        <v>713</v>
      </c>
      <c r="F145" s="108" t="s">
        <v>708</v>
      </c>
      <c r="G145" s="107">
        <v>2</v>
      </c>
      <c r="H145" s="107">
        <v>0.21</v>
      </c>
      <c r="I145" s="120">
        <v>0.21</v>
      </c>
      <c r="J145" s="107">
        <v>0.25</v>
      </c>
      <c r="K145" s="107">
        <v>16.52</v>
      </c>
      <c r="L145" s="107">
        <v>0.42</v>
      </c>
      <c r="M145" s="107">
        <v>0.5</v>
      </c>
    </row>
    <row r="146" spans="1:13" ht="16.5" hidden="1" customHeight="1">
      <c r="A146" s="106" t="s">
        <v>459</v>
      </c>
      <c r="B146" s="107" t="s">
        <v>1805</v>
      </c>
      <c r="C146" s="108" t="s">
        <v>86</v>
      </c>
      <c r="D146" s="107" t="s">
        <v>1768</v>
      </c>
      <c r="E146" s="107" t="s">
        <v>1806</v>
      </c>
      <c r="F146" s="108" t="s">
        <v>708</v>
      </c>
      <c r="G146" s="107">
        <v>6.4</v>
      </c>
      <c r="H146" s="107">
        <v>0.32</v>
      </c>
      <c r="I146" s="120">
        <v>0.32</v>
      </c>
      <c r="J146" s="107">
        <v>0.37</v>
      </c>
      <c r="K146" s="107">
        <v>16.52</v>
      </c>
      <c r="L146" s="107">
        <v>2.0499999999999998</v>
      </c>
      <c r="M146" s="107">
        <v>2.37</v>
      </c>
    </row>
    <row r="147" spans="1:13" ht="16.5" hidden="1" customHeight="1">
      <c r="A147" s="106" t="s">
        <v>463</v>
      </c>
      <c r="B147" s="107" t="s">
        <v>1807</v>
      </c>
      <c r="C147" s="108" t="s">
        <v>86</v>
      </c>
      <c r="D147" s="107" t="s">
        <v>719</v>
      </c>
      <c r="E147" s="107" t="s">
        <v>1808</v>
      </c>
      <c r="F147" s="108" t="s">
        <v>708</v>
      </c>
      <c r="G147" s="107">
        <v>0.126</v>
      </c>
      <c r="H147" s="107">
        <v>0.18</v>
      </c>
      <c r="I147" s="120">
        <v>0.18</v>
      </c>
      <c r="J147" s="107">
        <v>0.21</v>
      </c>
      <c r="K147" s="107">
        <v>16.52</v>
      </c>
      <c r="L147" s="107">
        <v>0.02</v>
      </c>
      <c r="M147" s="107">
        <v>0.03</v>
      </c>
    </row>
    <row r="148" spans="1:13" ht="16.5" hidden="1" customHeight="1">
      <c r="A148" s="106" t="s">
        <v>465</v>
      </c>
      <c r="B148" s="107" t="s">
        <v>1386</v>
      </c>
      <c r="C148" s="108" t="s">
        <v>86</v>
      </c>
      <c r="D148" s="107" t="s">
        <v>1387</v>
      </c>
      <c r="E148" s="107" t="s">
        <v>45</v>
      </c>
      <c r="F148" s="108" t="s">
        <v>142</v>
      </c>
      <c r="G148" s="107">
        <v>325.38</v>
      </c>
      <c r="H148" s="107">
        <v>1.8</v>
      </c>
      <c r="I148" s="120">
        <v>1.8</v>
      </c>
      <c r="J148" s="107">
        <v>2.1</v>
      </c>
      <c r="K148" s="107">
        <v>16.52</v>
      </c>
      <c r="L148" s="107">
        <v>585.67999999999995</v>
      </c>
      <c r="M148" s="107">
        <v>683.3</v>
      </c>
    </row>
    <row r="149" spans="1:13" ht="16.5" hidden="1" customHeight="1">
      <c r="A149" s="106" t="s">
        <v>466</v>
      </c>
      <c r="B149" s="107" t="s">
        <v>1809</v>
      </c>
      <c r="C149" s="108" t="s">
        <v>86</v>
      </c>
      <c r="D149" s="107" t="s">
        <v>719</v>
      </c>
      <c r="E149" s="107" t="s">
        <v>1354</v>
      </c>
      <c r="F149" s="108" t="s">
        <v>708</v>
      </c>
      <c r="G149" s="107">
        <v>6</v>
      </c>
      <c r="H149" s="107">
        <v>0.46</v>
      </c>
      <c r="I149" s="120">
        <v>0.46</v>
      </c>
      <c r="J149" s="107">
        <v>0.54</v>
      </c>
      <c r="K149" s="107">
        <v>16.52</v>
      </c>
      <c r="L149" s="107">
        <v>2.76</v>
      </c>
      <c r="M149" s="107">
        <v>3.24</v>
      </c>
    </row>
    <row r="150" spans="1:13" ht="16.5" hidden="1" customHeight="1">
      <c r="A150" s="106" t="s">
        <v>467</v>
      </c>
      <c r="B150" s="107" t="s">
        <v>1810</v>
      </c>
      <c r="C150" s="108" t="s">
        <v>86</v>
      </c>
      <c r="D150" s="107" t="s">
        <v>719</v>
      </c>
      <c r="E150" s="107" t="s">
        <v>722</v>
      </c>
      <c r="F150" s="108" t="s">
        <v>708</v>
      </c>
      <c r="G150" s="107">
        <v>9.9825999999999997</v>
      </c>
      <c r="H150" s="107">
        <v>1.07</v>
      </c>
      <c r="I150" s="120">
        <v>1.07</v>
      </c>
      <c r="J150" s="107">
        <v>1.25</v>
      </c>
      <c r="K150" s="107">
        <v>16.52</v>
      </c>
      <c r="L150" s="107">
        <v>10.68</v>
      </c>
      <c r="M150" s="107">
        <v>12.48</v>
      </c>
    </row>
    <row r="151" spans="1:13" ht="16.5" hidden="1" customHeight="1">
      <c r="A151" s="106" t="s">
        <v>468</v>
      </c>
      <c r="B151" s="107" t="s">
        <v>1811</v>
      </c>
      <c r="C151" s="108" t="s">
        <v>86</v>
      </c>
      <c r="D151" s="107" t="s">
        <v>155</v>
      </c>
      <c r="E151" s="107" t="s">
        <v>1681</v>
      </c>
      <c r="F151" s="108" t="s">
        <v>103</v>
      </c>
      <c r="G151" s="107">
        <v>2.9306000000000001</v>
      </c>
      <c r="H151" s="107">
        <v>5.42</v>
      </c>
      <c r="I151" s="120">
        <v>5.42</v>
      </c>
      <c r="J151" s="107">
        <v>6.32</v>
      </c>
      <c r="K151" s="107">
        <v>16.52</v>
      </c>
      <c r="L151" s="107">
        <v>15.88</v>
      </c>
      <c r="M151" s="107">
        <v>18.52</v>
      </c>
    </row>
    <row r="152" spans="1:13" ht="16.5" hidden="1" customHeight="1">
      <c r="A152" s="106" t="s">
        <v>469</v>
      </c>
      <c r="B152" s="107" t="s">
        <v>1812</v>
      </c>
      <c r="C152" s="108" t="s">
        <v>86</v>
      </c>
      <c r="D152" s="107" t="s">
        <v>155</v>
      </c>
      <c r="E152" s="107" t="s">
        <v>1681</v>
      </c>
      <c r="F152" s="108" t="s">
        <v>160</v>
      </c>
      <c r="G152" s="107">
        <v>3.0339999999999998</v>
      </c>
      <c r="H152" s="107">
        <v>7.68</v>
      </c>
      <c r="I152" s="120">
        <v>7.68</v>
      </c>
      <c r="J152" s="107">
        <v>8.9499999999999993</v>
      </c>
      <c r="K152" s="107">
        <v>16.52</v>
      </c>
      <c r="L152" s="107">
        <v>23.3</v>
      </c>
      <c r="M152" s="107">
        <v>27.15</v>
      </c>
    </row>
    <row r="153" spans="1:13" ht="16.5" hidden="1" customHeight="1">
      <c r="A153" s="106" t="s">
        <v>470</v>
      </c>
      <c r="B153" s="107" t="s">
        <v>1813</v>
      </c>
      <c r="C153" s="108" t="s">
        <v>86</v>
      </c>
      <c r="D153" s="107" t="s">
        <v>155</v>
      </c>
      <c r="E153" s="107" t="s">
        <v>1814</v>
      </c>
      <c r="F153" s="108" t="s">
        <v>708</v>
      </c>
      <c r="G153" s="107">
        <v>1.6</v>
      </c>
      <c r="H153" s="107">
        <v>1.04</v>
      </c>
      <c r="I153" s="120">
        <v>1.04</v>
      </c>
      <c r="J153" s="107">
        <v>1.21</v>
      </c>
      <c r="K153" s="107">
        <v>16.52</v>
      </c>
      <c r="L153" s="107">
        <v>1.66</v>
      </c>
      <c r="M153" s="107">
        <v>1.94</v>
      </c>
    </row>
    <row r="154" spans="1:13" ht="16.5" hidden="1" customHeight="1">
      <c r="A154" s="106" t="s">
        <v>471</v>
      </c>
      <c r="B154" s="107" t="s">
        <v>1815</v>
      </c>
      <c r="C154" s="108" t="s">
        <v>86</v>
      </c>
      <c r="D154" s="107" t="s">
        <v>1816</v>
      </c>
      <c r="E154" s="107" t="s">
        <v>1817</v>
      </c>
      <c r="F154" s="108" t="s">
        <v>160</v>
      </c>
      <c r="G154" s="107">
        <v>13.83</v>
      </c>
      <c r="H154" s="107">
        <v>0.27</v>
      </c>
      <c r="I154" s="120">
        <v>0.27</v>
      </c>
      <c r="J154" s="107">
        <v>0.32</v>
      </c>
      <c r="K154" s="107">
        <v>16.52</v>
      </c>
      <c r="L154" s="107">
        <v>3.73</v>
      </c>
      <c r="M154" s="107">
        <v>4.43</v>
      </c>
    </row>
    <row r="155" spans="1:13" ht="16.5" hidden="1" customHeight="1">
      <c r="A155" s="106" t="s">
        <v>472</v>
      </c>
      <c r="B155" s="107" t="s">
        <v>1818</v>
      </c>
      <c r="C155" s="108" t="s">
        <v>86</v>
      </c>
      <c r="D155" s="107" t="s">
        <v>1816</v>
      </c>
      <c r="E155" s="107" t="s">
        <v>1819</v>
      </c>
      <c r="F155" s="108" t="s">
        <v>160</v>
      </c>
      <c r="G155" s="107">
        <v>5.34</v>
      </c>
      <c r="H155" s="107">
        <v>1.1499999999999999</v>
      </c>
      <c r="I155" s="120">
        <v>1.1499999999999999</v>
      </c>
      <c r="J155" s="107">
        <v>1.34</v>
      </c>
      <c r="K155" s="107">
        <v>16.52</v>
      </c>
      <c r="L155" s="107">
        <v>6.14</v>
      </c>
      <c r="M155" s="107">
        <v>7.16</v>
      </c>
    </row>
    <row r="156" spans="1:13" ht="16.5" hidden="1" customHeight="1">
      <c r="A156" s="106" t="s">
        <v>473</v>
      </c>
      <c r="B156" s="107" t="s">
        <v>1820</v>
      </c>
      <c r="C156" s="108" t="s">
        <v>86</v>
      </c>
      <c r="D156" s="107" t="s">
        <v>1816</v>
      </c>
      <c r="E156" s="107" t="s">
        <v>1821</v>
      </c>
      <c r="F156" s="108" t="s">
        <v>160</v>
      </c>
      <c r="G156" s="107">
        <v>122.5</v>
      </c>
      <c r="H156" s="107">
        <v>1.7</v>
      </c>
      <c r="I156" s="120">
        <v>1.7</v>
      </c>
      <c r="J156" s="107">
        <v>1.98</v>
      </c>
      <c r="K156" s="107">
        <v>16.52</v>
      </c>
      <c r="L156" s="107">
        <v>208.25</v>
      </c>
      <c r="M156" s="107">
        <v>242.55</v>
      </c>
    </row>
    <row r="157" spans="1:13" ht="16.5" hidden="1" customHeight="1">
      <c r="A157" s="106" t="s">
        <v>474</v>
      </c>
      <c r="B157" s="107" t="s">
        <v>1822</v>
      </c>
      <c r="C157" s="108" t="s">
        <v>86</v>
      </c>
      <c r="D157" s="107" t="s">
        <v>1816</v>
      </c>
      <c r="E157" s="107" t="s">
        <v>1823</v>
      </c>
      <c r="F157" s="108" t="s">
        <v>160</v>
      </c>
      <c r="G157" s="107">
        <v>31.391400000000001</v>
      </c>
      <c r="H157" s="107">
        <v>1.17</v>
      </c>
      <c r="I157" s="120">
        <v>1.17</v>
      </c>
      <c r="J157" s="107">
        <v>1.36</v>
      </c>
      <c r="K157" s="107">
        <v>16.52</v>
      </c>
      <c r="L157" s="107">
        <v>36.729999999999997</v>
      </c>
      <c r="M157" s="107">
        <v>42.69</v>
      </c>
    </row>
    <row r="158" spans="1:13" ht="16.5" hidden="1" customHeight="1">
      <c r="A158" s="106" t="s">
        <v>475</v>
      </c>
      <c r="B158" s="107" t="s">
        <v>1824</v>
      </c>
      <c r="C158" s="108" t="s">
        <v>86</v>
      </c>
      <c r="D158" s="107" t="s">
        <v>1816</v>
      </c>
      <c r="E158" s="107" t="s">
        <v>1825</v>
      </c>
      <c r="F158" s="108" t="s">
        <v>160</v>
      </c>
      <c r="G158" s="107">
        <v>3.673</v>
      </c>
      <c r="H158" s="107">
        <v>2.5099999999999998</v>
      </c>
      <c r="I158" s="120">
        <v>2.5099999999999998</v>
      </c>
      <c r="J158" s="107">
        <v>2.93</v>
      </c>
      <c r="K158" s="107">
        <v>16.52</v>
      </c>
      <c r="L158" s="107">
        <v>9.2200000000000006</v>
      </c>
      <c r="M158" s="107">
        <v>10.76</v>
      </c>
    </row>
    <row r="159" spans="1:13" ht="16.5" hidden="1" customHeight="1">
      <c r="A159" s="106" t="s">
        <v>476</v>
      </c>
      <c r="B159" s="107" t="s">
        <v>1826</v>
      </c>
      <c r="C159" s="108" t="s">
        <v>86</v>
      </c>
      <c r="D159" s="107" t="s">
        <v>1827</v>
      </c>
      <c r="E159" s="107" t="s">
        <v>1828</v>
      </c>
      <c r="F159" s="108" t="s">
        <v>160</v>
      </c>
      <c r="G159" s="107">
        <v>56.031999999999996</v>
      </c>
      <c r="H159" s="107">
        <v>6.43</v>
      </c>
      <c r="I159" s="120">
        <v>6.43</v>
      </c>
      <c r="J159" s="107">
        <v>7.49</v>
      </c>
      <c r="K159" s="107">
        <v>16.52</v>
      </c>
      <c r="L159" s="107">
        <v>360.29</v>
      </c>
      <c r="M159" s="107">
        <v>419.68</v>
      </c>
    </row>
    <row r="160" spans="1:13" ht="16.5" hidden="1" customHeight="1">
      <c r="A160" s="106" t="s">
        <v>477</v>
      </c>
      <c r="B160" s="107" t="s">
        <v>1829</v>
      </c>
      <c r="C160" s="108" t="s">
        <v>86</v>
      </c>
      <c r="D160" s="107" t="s">
        <v>1827</v>
      </c>
      <c r="E160" s="107" t="s">
        <v>1830</v>
      </c>
      <c r="F160" s="108" t="s">
        <v>160</v>
      </c>
      <c r="G160" s="107">
        <v>23.071999999999999</v>
      </c>
      <c r="H160" s="107">
        <v>8.66</v>
      </c>
      <c r="I160" s="120">
        <v>8.66</v>
      </c>
      <c r="J160" s="107">
        <v>10.09</v>
      </c>
      <c r="K160" s="107">
        <v>16.52</v>
      </c>
      <c r="L160" s="107">
        <v>199.8</v>
      </c>
      <c r="M160" s="107">
        <v>232.8</v>
      </c>
    </row>
    <row r="161" spans="1:13" ht="16.5" hidden="1" customHeight="1">
      <c r="A161" s="106" t="s">
        <v>478</v>
      </c>
      <c r="B161" s="107" t="s">
        <v>1831</v>
      </c>
      <c r="C161" s="108" t="s">
        <v>86</v>
      </c>
      <c r="D161" s="107" t="s">
        <v>1827</v>
      </c>
      <c r="E161" s="107" t="s">
        <v>1832</v>
      </c>
      <c r="F161" s="108" t="s">
        <v>160</v>
      </c>
      <c r="G161" s="107">
        <v>107.72799999999999</v>
      </c>
      <c r="H161" s="107">
        <v>12.45</v>
      </c>
      <c r="I161" s="120">
        <v>12.45</v>
      </c>
      <c r="J161" s="107">
        <v>14.51</v>
      </c>
      <c r="K161" s="107">
        <v>16.52</v>
      </c>
      <c r="L161" s="107">
        <v>1341.21</v>
      </c>
      <c r="M161" s="107">
        <v>1563.13</v>
      </c>
    </row>
    <row r="162" spans="1:13" ht="16.5" hidden="1" customHeight="1">
      <c r="A162" s="106" t="s">
        <v>479</v>
      </c>
      <c r="B162" s="107" t="s">
        <v>1833</v>
      </c>
      <c r="C162" s="108" t="s">
        <v>86</v>
      </c>
      <c r="D162" s="107" t="s">
        <v>1827</v>
      </c>
      <c r="E162" s="107" t="s">
        <v>1834</v>
      </c>
      <c r="F162" s="108" t="s">
        <v>160</v>
      </c>
      <c r="G162" s="107">
        <v>18.128</v>
      </c>
      <c r="H162" s="107">
        <v>36.5</v>
      </c>
      <c r="I162" s="120">
        <v>36.5</v>
      </c>
      <c r="J162" s="107">
        <v>42.53</v>
      </c>
      <c r="K162" s="107">
        <v>16.52</v>
      </c>
      <c r="L162" s="107">
        <v>661.67</v>
      </c>
      <c r="M162" s="107">
        <v>770.98</v>
      </c>
    </row>
    <row r="163" spans="1:13" ht="16.5" hidden="1" customHeight="1">
      <c r="A163" s="106" t="s">
        <v>480</v>
      </c>
      <c r="B163" s="107" t="s">
        <v>1835</v>
      </c>
      <c r="C163" s="108" t="s">
        <v>86</v>
      </c>
      <c r="D163" s="107" t="s">
        <v>1836</v>
      </c>
      <c r="E163" s="107" t="s">
        <v>45</v>
      </c>
      <c r="F163" s="108" t="s">
        <v>708</v>
      </c>
      <c r="G163" s="107">
        <v>12.8558</v>
      </c>
      <c r="H163" s="107">
        <v>9.59</v>
      </c>
      <c r="I163" s="120">
        <v>9.59</v>
      </c>
      <c r="J163" s="107">
        <v>11.18</v>
      </c>
      <c r="K163" s="107">
        <v>16.52</v>
      </c>
      <c r="L163" s="107">
        <v>123.29</v>
      </c>
      <c r="M163" s="107">
        <v>143.72999999999999</v>
      </c>
    </row>
    <row r="164" spans="1:13" ht="16.5" hidden="1" customHeight="1">
      <c r="A164" s="106" t="s">
        <v>482</v>
      </c>
      <c r="B164" s="107" t="s">
        <v>1837</v>
      </c>
      <c r="C164" s="108" t="s">
        <v>86</v>
      </c>
      <c r="D164" s="107" t="s">
        <v>1838</v>
      </c>
      <c r="E164" s="107" t="s">
        <v>45</v>
      </c>
      <c r="F164" s="108" t="s">
        <v>103</v>
      </c>
      <c r="G164" s="107">
        <v>14.8</v>
      </c>
      <c r="H164" s="107">
        <v>5.44</v>
      </c>
      <c r="I164" s="120">
        <v>5.44</v>
      </c>
      <c r="J164" s="107">
        <v>6.34</v>
      </c>
      <c r="K164" s="107">
        <v>16.52</v>
      </c>
      <c r="L164" s="107">
        <v>80.510000000000005</v>
      </c>
      <c r="M164" s="107">
        <v>93.83</v>
      </c>
    </row>
    <row r="165" spans="1:13" ht="16.5" hidden="1" customHeight="1">
      <c r="A165" s="106" t="s">
        <v>485</v>
      </c>
      <c r="B165" s="107" t="s">
        <v>1839</v>
      </c>
      <c r="C165" s="108" t="s">
        <v>86</v>
      </c>
      <c r="D165" s="107" t="s">
        <v>1359</v>
      </c>
      <c r="E165" s="107" t="s">
        <v>1840</v>
      </c>
      <c r="F165" s="108" t="s">
        <v>708</v>
      </c>
      <c r="G165" s="107">
        <v>3.6</v>
      </c>
      <c r="H165" s="107">
        <v>0.43</v>
      </c>
      <c r="I165" s="120">
        <v>0.43</v>
      </c>
      <c r="J165" s="107">
        <v>0.5</v>
      </c>
      <c r="K165" s="107">
        <v>16.52</v>
      </c>
      <c r="L165" s="107">
        <v>1.55</v>
      </c>
      <c r="M165" s="107">
        <v>1.8</v>
      </c>
    </row>
    <row r="166" spans="1:13" ht="16.5" hidden="1" customHeight="1">
      <c r="A166" s="106" t="s">
        <v>487</v>
      </c>
      <c r="B166" s="107" t="s">
        <v>1841</v>
      </c>
      <c r="C166" s="108" t="s">
        <v>86</v>
      </c>
      <c r="D166" s="107" t="s">
        <v>1842</v>
      </c>
      <c r="E166" s="107" t="s">
        <v>1843</v>
      </c>
      <c r="F166" s="108" t="s">
        <v>160</v>
      </c>
      <c r="G166" s="107">
        <v>0.753</v>
      </c>
      <c r="H166" s="107">
        <v>1.79</v>
      </c>
      <c r="I166" s="120">
        <v>1.79</v>
      </c>
      <c r="J166" s="107">
        <v>2.08</v>
      </c>
      <c r="K166" s="107">
        <v>16.52</v>
      </c>
      <c r="L166" s="107">
        <v>1.35</v>
      </c>
      <c r="M166" s="107">
        <v>1.57</v>
      </c>
    </row>
    <row r="167" spans="1:13" ht="16.5" hidden="1" customHeight="1">
      <c r="A167" s="106" t="s">
        <v>489</v>
      </c>
      <c r="B167" s="107" t="s">
        <v>1844</v>
      </c>
      <c r="C167" s="108" t="s">
        <v>86</v>
      </c>
      <c r="D167" s="107" t="s">
        <v>1845</v>
      </c>
      <c r="E167" s="107" t="s">
        <v>1364</v>
      </c>
      <c r="F167" s="108" t="s">
        <v>160</v>
      </c>
      <c r="G167" s="107">
        <v>2.0499999999999998</v>
      </c>
      <c r="H167" s="107">
        <v>4.33</v>
      </c>
      <c r="I167" s="120">
        <v>4.33</v>
      </c>
      <c r="J167" s="107">
        <v>5.05</v>
      </c>
      <c r="K167" s="107">
        <v>16.52</v>
      </c>
      <c r="L167" s="107">
        <v>8.8800000000000008</v>
      </c>
      <c r="M167" s="107">
        <v>10.35</v>
      </c>
    </row>
    <row r="168" spans="1:13" ht="16.5" hidden="1" customHeight="1">
      <c r="A168" s="106" t="s">
        <v>491</v>
      </c>
      <c r="B168" s="107" t="s">
        <v>1846</v>
      </c>
      <c r="C168" s="108" t="s">
        <v>86</v>
      </c>
      <c r="D168" s="107" t="s">
        <v>158</v>
      </c>
      <c r="E168" s="107" t="s">
        <v>1681</v>
      </c>
      <c r="F168" s="108" t="s">
        <v>708</v>
      </c>
      <c r="G168" s="107">
        <v>3.0339999999999998</v>
      </c>
      <c r="H168" s="107">
        <v>3.09</v>
      </c>
      <c r="I168" s="120">
        <v>3.09</v>
      </c>
      <c r="J168" s="107">
        <v>3.6</v>
      </c>
      <c r="K168" s="107">
        <v>16.52</v>
      </c>
      <c r="L168" s="107">
        <v>9.3800000000000008</v>
      </c>
      <c r="M168" s="107">
        <v>10.92</v>
      </c>
    </row>
    <row r="169" spans="1:13" ht="16.5" hidden="1" customHeight="1">
      <c r="A169" s="106" t="s">
        <v>493</v>
      </c>
      <c r="B169" s="107" t="s">
        <v>1847</v>
      </c>
      <c r="C169" s="108" t="s">
        <v>86</v>
      </c>
      <c r="D169" s="107" t="s">
        <v>158</v>
      </c>
      <c r="E169" s="107" t="s">
        <v>1848</v>
      </c>
      <c r="F169" s="108" t="s">
        <v>708</v>
      </c>
      <c r="G169" s="107">
        <v>2.85</v>
      </c>
      <c r="H169" s="107">
        <v>6.27</v>
      </c>
      <c r="I169" s="120">
        <v>6.27</v>
      </c>
      <c r="J169" s="107">
        <v>7.31</v>
      </c>
      <c r="K169" s="107">
        <v>16.52</v>
      </c>
      <c r="L169" s="107">
        <v>17.87</v>
      </c>
      <c r="M169" s="107">
        <v>20.83</v>
      </c>
    </row>
    <row r="170" spans="1:13" ht="16.5" hidden="1" customHeight="1">
      <c r="A170" s="106" t="s">
        <v>495</v>
      </c>
      <c r="B170" s="107" t="s">
        <v>1849</v>
      </c>
      <c r="C170" s="108" t="s">
        <v>86</v>
      </c>
      <c r="D170" s="107" t="s">
        <v>158</v>
      </c>
      <c r="E170" s="107" t="s">
        <v>1850</v>
      </c>
      <c r="F170" s="108" t="s">
        <v>708</v>
      </c>
      <c r="G170" s="107">
        <v>2.7936000000000001</v>
      </c>
      <c r="H170" s="107">
        <v>6.18</v>
      </c>
      <c r="I170" s="120">
        <v>6.18</v>
      </c>
      <c r="J170" s="107">
        <v>7.2</v>
      </c>
      <c r="K170" s="107">
        <v>16.52</v>
      </c>
      <c r="L170" s="107">
        <v>17.260000000000002</v>
      </c>
      <c r="M170" s="107">
        <v>20.11</v>
      </c>
    </row>
    <row r="171" spans="1:13" ht="16.5" hidden="1" customHeight="1">
      <c r="A171" s="106" t="s">
        <v>497</v>
      </c>
      <c r="B171" s="171" t="s">
        <v>1851</v>
      </c>
      <c r="C171" s="172" t="s">
        <v>355</v>
      </c>
      <c r="D171" s="171" t="s">
        <v>1852</v>
      </c>
      <c r="E171" s="171" t="s">
        <v>45</v>
      </c>
      <c r="F171" s="172" t="s">
        <v>142</v>
      </c>
      <c r="G171" s="171">
        <v>180</v>
      </c>
      <c r="H171" s="171">
        <v>82.87</v>
      </c>
      <c r="I171" s="173">
        <v>82.87</v>
      </c>
      <c r="J171" s="171">
        <v>96.56</v>
      </c>
      <c r="K171" s="171">
        <v>16.52</v>
      </c>
      <c r="L171" s="171">
        <v>14916.6</v>
      </c>
      <c r="M171" s="171">
        <v>17380.8</v>
      </c>
    </row>
    <row r="172" spans="1:13" ht="16.5" hidden="1" customHeight="1">
      <c r="A172" s="106" t="s">
        <v>499</v>
      </c>
      <c r="B172" s="116" t="s">
        <v>1851</v>
      </c>
      <c r="C172" s="117" t="s">
        <v>355</v>
      </c>
      <c r="D172" s="116" t="s">
        <v>1853</v>
      </c>
      <c r="E172" s="116" t="s">
        <v>45</v>
      </c>
      <c r="F172" s="117" t="s">
        <v>142</v>
      </c>
      <c r="G172" s="116">
        <v>72</v>
      </c>
      <c r="H172" s="116">
        <v>60.58</v>
      </c>
      <c r="I172" s="123">
        <v>60.58</v>
      </c>
      <c r="J172" s="116">
        <v>70.587999999999994</v>
      </c>
      <c r="K172" s="116">
        <v>16.52</v>
      </c>
      <c r="L172" s="116">
        <v>4361.76</v>
      </c>
      <c r="M172" s="116">
        <v>5082.34</v>
      </c>
    </row>
    <row r="173" spans="1:13" ht="16.5" hidden="1" customHeight="1">
      <c r="A173" s="106" t="s">
        <v>501</v>
      </c>
      <c r="B173" s="116" t="s">
        <v>1854</v>
      </c>
      <c r="C173" s="117" t="s">
        <v>355</v>
      </c>
      <c r="D173" s="116" t="s">
        <v>1855</v>
      </c>
      <c r="E173" s="116" t="s">
        <v>45</v>
      </c>
      <c r="F173" s="117" t="s">
        <v>138</v>
      </c>
      <c r="G173" s="116">
        <v>16.666699999999999</v>
      </c>
      <c r="H173" s="116">
        <v>32.56</v>
      </c>
      <c r="I173" s="123">
        <v>32.56</v>
      </c>
      <c r="J173" s="116">
        <v>37.94</v>
      </c>
      <c r="K173" s="116">
        <v>16.52</v>
      </c>
      <c r="L173" s="116">
        <v>542.66999999999996</v>
      </c>
      <c r="M173" s="116">
        <v>632.33000000000004</v>
      </c>
    </row>
    <row r="174" spans="1:13" ht="16.5" hidden="1" customHeight="1">
      <c r="A174" s="106" t="s">
        <v>505</v>
      </c>
      <c r="B174" s="116" t="s">
        <v>1854</v>
      </c>
      <c r="C174" s="117" t="s">
        <v>355</v>
      </c>
      <c r="D174" s="116" t="s">
        <v>1856</v>
      </c>
      <c r="E174" s="116" t="s">
        <v>45</v>
      </c>
      <c r="F174" s="117" t="s">
        <v>138</v>
      </c>
      <c r="G174" s="116">
        <v>69</v>
      </c>
      <c r="H174" s="116">
        <v>64.37</v>
      </c>
      <c r="I174" s="123">
        <v>64.37</v>
      </c>
      <c r="J174" s="116">
        <v>75</v>
      </c>
      <c r="K174" s="116">
        <v>16.52</v>
      </c>
      <c r="L174" s="116">
        <v>4441.53</v>
      </c>
      <c r="M174" s="116">
        <v>5175</v>
      </c>
    </row>
    <row r="175" spans="1:13" ht="16.5" hidden="1" customHeight="1">
      <c r="A175" s="106" t="s">
        <v>508</v>
      </c>
      <c r="B175" s="116" t="s">
        <v>1854</v>
      </c>
      <c r="C175" s="117" t="s">
        <v>355</v>
      </c>
      <c r="D175" s="116" t="s">
        <v>1857</v>
      </c>
      <c r="E175" s="116" t="s">
        <v>45</v>
      </c>
      <c r="F175" s="117" t="s">
        <v>138</v>
      </c>
      <c r="G175" s="116">
        <v>10</v>
      </c>
      <c r="H175" s="116">
        <v>26.18</v>
      </c>
      <c r="I175" s="123">
        <v>26.18</v>
      </c>
      <c r="J175" s="116">
        <v>30.5</v>
      </c>
      <c r="K175" s="116">
        <v>16.52</v>
      </c>
      <c r="L175" s="116">
        <v>261.8</v>
      </c>
      <c r="M175" s="116">
        <v>305</v>
      </c>
    </row>
    <row r="176" spans="1:13" ht="16.5" hidden="1" customHeight="1">
      <c r="A176" s="106" t="s">
        <v>509</v>
      </c>
      <c r="B176" s="116" t="s">
        <v>1854</v>
      </c>
      <c r="C176" s="117" t="s">
        <v>355</v>
      </c>
      <c r="D176" s="116" t="s">
        <v>1858</v>
      </c>
      <c r="E176" s="116" t="s">
        <v>45</v>
      </c>
      <c r="F176" s="117" t="s">
        <v>138</v>
      </c>
      <c r="G176" s="116">
        <v>4</v>
      </c>
      <c r="H176" s="116">
        <v>130.61000000000001</v>
      </c>
      <c r="I176" s="123">
        <v>130.61000000000001</v>
      </c>
      <c r="J176" s="116">
        <v>152.19</v>
      </c>
      <c r="K176" s="116">
        <v>16.52</v>
      </c>
      <c r="L176" s="116">
        <v>522.44000000000005</v>
      </c>
      <c r="M176" s="116">
        <v>608.76</v>
      </c>
    </row>
    <row r="177" spans="1:13" ht="16.5" hidden="1" customHeight="1">
      <c r="A177" s="106" t="s">
        <v>511</v>
      </c>
      <c r="B177" s="116" t="s">
        <v>1854</v>
      </c>
      <c r="C177" s="117" t="s">
        <v>355</v>
      </c>
      <c r="D177" s="116" t="s">
        <v>1855</v>
      </c>
      <c r="E177" s="116" t="s">
        <v>45</v>
      </c>
      <c r="F177" s="117" t="s">
        <v>138</v>
      </c>
      <c r="G177" s="116">
        <v>2</v>
      </c>
      <c r="H177" s="116">
        <v>35.619999999999997</v>
      </c>
      <c r="I177" s="123">
        <v>35.619999999999997</v>
      </c>
      <c r="J177" s="116">
        <v>41.5</v>
      </c>
      <c r="K177" s="116">
        <v>16.52</v>
      </c>
      <c r="L177" s="116">
        <v>71.239999999999995</v>
      </c>
      <c r="M177" s="116">
        <v>83</v>
      </c>
    </row>
    <row r="178" spans="1:13" ht="16.5" hidden="1" customHeight="1">
      <c r="A178" s="106" t="s">
        <v>512</v>
      </c>
      <c r="B178" s="116" t="s">
        <v>1859</v>
      </c>
      <c r="C178" s="117" t="s">
        <v>355</v>
      </c>
      <c r="D178" s="116" t="s">
        <v>1860</v>
      </c>
      <c r="E178" s="116" t="s">
        <v>45</v>
      </c>
      <c r="F178" s="117" t="s">
        <v>142</v>
      </c>
      <c r="G178" s="116">
        <v>45.45</v>
      </c>
      <c r="H178" s="116">
        <v>8.7200000000000006</v>
      </c>
      <c r="I178" s="123">
        <v>8.7200000000000006</v>
      </c>
      <c r="J178" s="116">
        <v>10.161</v>
      </c>
      <c r="K178" s="116">
        <v>16.52</v>
      </c>
      <c r="L178" s="116">
        <v>396.32</v>
      </c>
      <c r="M178" s="116">
        <v>461.82</v>
      </c>
    </row>
    <row r="179" spans="1:13" ht="16.5" hidden="1" customHeight="1">
      <c r="A179" s="106" t="s">
        <v>517</v>
      </c>
      <c r="B179" s="107" t="s">
        <v>1861</v>
      </c>
      <c r="C179" s="108" t="s">
        <v>86</v>
      </c>
      <c r="D179" s="107" t="s">
        <v>1862</v>
      </c>
      <c r="E179" s="107" t="s">
        <v>45</v>
      </c>
      <c r="F179" s="108" t="s">
        <v>142</v>
      </c>
      <c r="G179" s="107">
        <v>278.25</v>
      </c>
      <c r="H179" s="107">
        <v>0.95</v>
      </c>
      <c r="I179" s="120">
        <v>0.95</v>
      </c>
      <c r="J179" s="107">
        <v>1.1100000000000001</v>
      </c>
      <c r="K179" s="107">
        <v>16.52</v>
      </c>
      <c r="L179" s="107">
        <v>264.33999999999997</v>
      </c>
      <c r="M179" s="107">
        <v>308.86</v>
      </c>
    </row>
    <row r="180" spans="1:13" ht="16.5" hidden="1" customHeight="1">
      <c r="A180" s="106" t="s">
        <v>518</v>
      </c>
      <c r="B180" s="107" t="s">
        <v>1863</v>
      </c>
      <c r="C180" s="108" t="s">
        <v>86</v>
      </c>
      <c r="D180" s="107" t="s">
        <v>1801</v>
      </c>
      <c r="E180" s="107" t="s">
        <v>1681</v>
      </c>
      <c r="F180" s="108" t="s">
        <v>103</v>
      </c>
      <c r="G180" s="107">
        <v>8.1839999999999993</v>
      </c>
      <c r="H180" s="107">
        <v>5.44</v>
      </c>
      <c r="I180" s="120">
        <v>5.44</v>
      </c>
      <c r="J180" s="107">
        <v>6.34</v>
      </c>
      <c r="K180" s="107">
        <v>16.52</v>
      </c>
      <c r="L180" s="107">
        <v>44.52</v>
      </c>
      <c r="M180" s="107">
        <v>51.89</v>
      </c>
    </row>
    <row r="181" spans="1:13" ht="16.5" hidden="1" customHeight="1">
      <c r="A181" s="106" t="s">
        <v>522</v>
      </c>
      <c r="B181" s="107" t="s">
        <v>1864</v>
      </c>
      <c r="C181" s="108" t="s">
        <v>86</v>
      </c>
      <c r="D181" s="107" t="s">
        <v>1803</v>
      </c>
      <c r="E181" s="107" t="s">
        <v>1681</v>
      </c>
      <c r="F181" s="108" t="s">
        <v>103</v>
      </c>
      <c r="G181" s="107">
        <v>2.5371999999999999</v>
      </c>
      <c r="H181" s="107">
        <v>5.44</v>
      </c>
      <c r="I181" s="120">
        <v>5.44</v>
      </c>
      <c r="J181" s="107">
        <v>6.34</v>
      </c>
      <c r="K181" s="107">
        <v>16.52</v>
      </c>
      <c r="L181" s="107">
        <v>13.8</v>
      </c>
      <c r="M181" s="107">
        <v>16.09</v>
      </c>
    </row>
    <row r="182" spans="1:13" ht="16.5" hidden="1" customHeight="1">
      <c r="A182" s="106" t="s">
        <v>523</v>
      </c>
      <c r="B182" s="107" t="s">
        <v>1865</v>
      </c>
      <c r="C182" s="108" t="s">
        <v>86</v>
      </c>
      <c r="D182" s="107" t="s">
        <v>1866</v>
      </c>
      <c r="E182" s="107" t="s">
        <v>1867</v>
      </c>
      <c r="F182" s="108" t="s">
        <v>708</v>
      </c>
      <c r="G182" s="107">
        <v>12.8558</v>
      </c>
      <c r="H182" s="107">
        <v>0.23</v>
      </c>
      <c r="I182" s="120">
        <v>0.23</v>
      </c>
      <c r="J182" s="107">
        <v>0.27</v>
      </c>
      <c r="K182" s="107">
        <v>16.52</v>
      </c>
      <c r="L182" s="107">
        <v>2.96</v>
      </c>
      <c r="M182" s="107">
        <v>3.47</v>
      </c>
    </row>
    <row r="183" spans="1:13" ht="16.5" hidden="1" customHeight="1">
      <c r="A183" s="106" t="s">
        <v>527</v>
      </c>
      <c r="B183" s="107" t="s">
        <v>1868</v>
      </c>
      <c r="C183" s="108" t="s">
        <v>86</v>
      </c>
      <c r="D183" s="107" t="s">
        <v>1389</v>
      </c>
      <c r="E183" s="107" t="s">
        <v>98</v>
      </c>
      <c r="F183" s="108" t="s">
        <v>1391</v>
      </c>
      <c r="G183" s="107">
        <v>151.54650000000001</v>
      </c>
      <c r="H183" s="107">
        <v>12.87</v>
      </c>
      <c r="I183" s="120">
        <v>12.87</v>
      </c>
      <c r="J183" s="107">
        <v>15</v>
      </c>
      <c r="K183" s="107">
        <v>16.52</v>
      </c>
      <c r="L183" s="107">
        <v>1950.4</v>
      </c>
      <c r="M183" s="107">
        <v>2273.1999999999998</v>
      </c>
    </row>
    <row r="184" spans="1:13" ht="16.5" hidden="1" customHeight="1">
      <c r="A184" s="106" t="s">
        <v>531</v>
      </c>
      <c r="B184" s="107" t="s">
        <v>1388</v>
      </c>
      <c r="C184" s="108" t="s">
        <v>86</v>
      </c>
      <c r="D184" s="107" t="s">
        <v>1389</v>
      </c>
      <c r="E184" s="107" t="s">
        <v>1390</v>
      </c>
      <c r="F184" s="108" t="s">
        <v>1391</v>
      </c>
      <c r="G184" s="107">
        <v>5.1947999999999999</v>
      </c>
      <c r="H184" s="107">
        <v>12.87</v>
      </c>
      <c r="I184" s="120">
        <v>12.87</v>
      </c>
      <c r="J184" s="107">
        <v>15</v>
      </c>
      <c r="K184" s="107">
        <v>16.52</v>
      </c>
      <c r="L184" s="107">
        <v>66.86</v>
      </c>
      <c r="M184" s="107">
        <v>77.92</v>
      </c>
    </row>
    <row r="185" spans="1:13" ht="16.5" hidden="1" customHeight="1">
      <c r="A185" s="106" t="s">
        <v>535</v>
      </c>
      <c r="B185" s="107" t="s">
        <v>1392</v>
      </c>
      <c r="C185" s="108" t="s">
        <v>86</v>
      </c>
      <c r="D185" s="107" t="s">
        <v>1389</v>
      </c>
      <c r="E185" s="107" t="s">
        <v>1393</v>
      </c>
      <c r="F185" s="108" t="s">
        <v>1391</v>
      </c>
      <c r="G185" s="107">
        <v>5.1947999999999999</v>
      </c>
      <c r="H185" s="107">
        <v>26.64</v>
      </c>
      <c r="I185" s="120">
        <v>26.64</v>
      </c>
      <c r="J185" s="107">
        <v>31.04</v>
      </c>
      <c r="K185" s="107">
        <v>16.52</v>
      </c>
      <c r="L185" s="107">
        <v>138.38999999999999</v>
      </c>
      <c r="M185" s="107">
        <v>161.25</v>
      </c>
    </row>
    <row r="186" spans="1:13" ht="16.5" hidden="1" customHeight="1">
      <c r="A186" s="111" t="s">
        <v>536</v>
      </c>
      <c r="B186" s="118" t="s">
        <v>1869</v>
      </c>
      <c r="C186" s="119" t="s">
        <v>86</v>
      </c>
      <c r="D186" s="118" t="s">
        <v>1870</v>
      </c>
      <c r="E186" s="118" t="s">
        <v>1390</v>
      </c>
      <c r="F186" s="119" t="s">
        <v>1391</v>
      </c>
      <c r="G186" s="118">
        <v>1.2169000000000001</v>
      </c>
      <c r="H186" s="118">
        <v>4.2699999999999996</v>
      </c>
      <c r="I186" s="124">
        <v>4.2699999999999996</v>
      </c>
      <c r="J186" s="118">
        <v>4.9800000000000004</v>
      </c>
      <c r="K186" s="118">
        <v>16.52</v>
      </c>
      <c r="L186" s="118">
        <v>5.2</v>
      </c>
      <c r="M186" s="118">
        <v>6.06</v>
      </c>
    </row>
    <row r="187" spans="1:13" ht="16.5" hidden="1" customHeight="1">
      <c r="A187" s="111" t="s">
        <v>540</v>
      </c>
      <c r="B187" s="118" t="s">
        <v>1869</v>
      </c>
      <c r="C187" s="119" t="s">
        <v>86</v>
      </c>
      <c r="D187" s="118" t="s">
        <v>1870</v>
      </c>
      <c r="E187" s="118" t="s">
        <v>1390</v>
      </c>
      <c r="F187" s="119" t="s">
        <v>1391</v>
      </c>
      <c r="G187" s="118">
        <v>0.40279999999999999</v>
      </c>
      <c r="H187" s="118">
        <v>4.2699999999999996</v>
      </c>
      <c r="I187" s="124">
        <v>4.2699999999999996</v>
      </c>
      <c r="J187" s="118">
        <v>4.9749999999999996</v>
      </c>
      <c r="K187" s="118">
        <v>16.52</v>
      </c>
      <c r="L187" s="118">
        <v>1.72</v>
      </c>
      <c r="M187" s="118">
        <v>2</v>
      </c>
    </row>
    <row r="188" spans="1:13" ht="16.5" hidden="1" customHeight="1">
      <c r="A188" s="111" t="s">
        <v>544</v>
      </c>
      <c r="B188" s="118" t="s">
        <v>1871</v>
      </c>
      <c r="C188" s="119" t="s">
        <v>86</v>
      </c>
      <c r="D188" s="118" t="s">
        <v>1870</v>
      </c>
      <c r="E188" s="118" t="s">
        <v>1872</v>
      </c>
      <c r="F188" s="119" t="s">
        <v>1391</v>
      </c>
      <c r="G188" s="118">
        <v>7.4969999999999999</v>
      </c>
      <c r="H188" s="118">
        <v>3.04</v>
      </c>
      <c r="I188" s="124">
        <v>3.04</v>
      </c>
      <c r="J188" s="118">
        <v>3.54</v>
      </c>
      <c r="K188" s="118">
        <v>16.52</v>
      </c>
      <c r="L188" s="118">
        <v>22.79</v>
      </c>
      <c r="M188" s="118">
        <v>26.54</v>
      </c>
    </row>
    <row r="189" spans="1:13" ht="16.5" hidden="1" customHeight="1">
      <c r="A189" s="111" t="s">
        <v>548</v>
      </c>
      <c r="B189" s="118" t="s">
        <v>1871</v>
      </c>
      <c r="C189" s="119" t="s">
        <v>86</v>
      </c>
      <c r="D189" s="118" t="s">
        <v>1870</v>
      </c>
      <c r="E189" s="118" t="s">
        <v>1872</v>
      </c>
      <c r="F189" s="119" t="s">
        <v>1391</v>
      </c>
      <c r="G189" s="118">
        <v>0.96</v>
      </c>
      <c r="H189" s="118">
        <v>3.04</v>
      </c>
      <c r="I189" s="124">
        <v>3.04</v>
      </c>
      <c r="J189" s="118">
        <v>3.5419999999999998</v>
      </c>
      <c r="K189" s="118">
        <v>16.52</v>
      </c>
      <c r="L189" s="118">
        <v>2.92</v>
      </c>
      <c r="M189" s="118">
        <v>3.4</v>
      </c>
    </row>
    <row r="190" spans="1:13" ht="16.5" hidden="1" customHeight="1">
      <c r="A190" s="111" t="s">
        <v>549</v>
      </c>
      <c r="B190" s="118" t="s">
        <v>1873</v>
      </c>
      <c r="C190" s="119" t="s">
        <v>86</v>
      </c>
      <c r="D190" s="118" t="s">
        <v>1870</v>
      </c>
      <c r="E190" s="118" t="s">
        <v>1393</v>
      </c>
      <c r="F190" s="119" t="s">
        <v>1391</v>
      </c>
      <c r="G190" s="118">
        <v>95.285700000000006</v>
      </c>
      <c r="H190" s="118">
        <v>11.97</v>
      </c>
      <c r="I190" s="124">
        <v>11.97</v>
      </c>
      <c r="J190" s="118">
        <v>13.95</v>
      </c>
      <c r="K190" s="118">
        <v>16.52</v>
      </c>
      <c r="L190" s="118">
        <v>1140.57</v>
      </c>
      <c r="M190" s="118">
        <v>1329.24</v>
      </c>
    </row>
    <row r="191" spans="1:13" ht="16.5" hidden="1" customHeight="1">
      <c r="A191" s="111" t="s">
        <v>552</v>
      </c>
      <c r="B191" s="118" t="s">
        <v>1873</v>
      </c>
      <c r="C191" s="119" t="s">
        <v>86</v>
      </c>
      <c r="D191" s="118" t="s">
        <v>1870</v>
      </c>
      <c r="E191" s="118" t="s">
        <v>1393</v>
      </c>
      <c r="F191" s="119" t="s">
        <v>1391</v>
      </c>
      <c r="G191" s="118">
        <v>29.1767</v>
      </c>
      <c r="H191" s="118">
        <v>11.97</v>
      </c>
      <c r="I191" s="124">
        <v>11.97</v>
      </c>
      <c r="J191" s="118">
        <v>13.946999999999999</v>
      </c>
      <c r="K191" s="118">
        <v>16.52</v>
      </c>
      <c r="L191" s="118">
        <v>349.25</v>
      </c>
      <c r="M191" s="118">
        <v>406.93</v>
      </c>
    </row>
    <row r="192" spans="1:13" ht="16.5" hidden="1" customHeight="1">
      <c r="A192" s="106" t="s">
        <v>553</v>
      </c>
      <c r="B192" s="107" t="s">
        <v>1874</v>
      </c>
      <c r="C192" s="108" t="s">
        <v>86</v>
      </c>
      <c r="D192" s="107" t="s">
        <v>1875</v>
      </c>
      <c r="E192" s="107" t="s">
        <v>1876</v>
      </c>
      <c r="F192" s="108" t="s">
        <v>708</v>
      </c>
      <c r="G192" s="107">
        <v>8.2644000000000002</v>
      </c>
      <c r="H192" s="107">
        <v>0.08</v>
      </c>
      <c r="I192" s="120">
        <v>0.08</v>
      </c>
      <c r="J192" s="107">
        <v>0.09</v>
      </c>
      <c r="K192" s="107">
        <v>16.52</v>
      </c>
      <c r="L192" s="107">
        <v>0.66</v>
      </c>
      <c r="M192" s="107">
        <v>0.74</v>
      </c>
    </row>
    <row r="193" spans="1:13" ht="16.5" hidden="1" customHeight="1">
      <c r="A193" s="111" t="s">
        <v>557</v>
      </c>
      <c r="B193" s="118" t="s">
        <v>1394</v>
      </c>
      <c r="C193" s="119" t="s">
        <v>86</v>
      </c>
      <c r="D193" s="118" t="s">
        <v>1395</v>
      </c>
      <c r="E193" s="118" t="s">
        <v>1396</v>
      </c>
      <c r="F193" s="119" t="s">
        <v>754</v>
      </c>
      <c r="G193" s="118">
        <v>440.15280000000001</v>
      </c>
      <c r="H193" s="118">
        <v>0.94</v>
      </c>
      <c r="I193" s="124">
        <v>0.94</v>
      </c>
      <c r="J193" s="118">
        <v>1.1000000000000001</v>
      </c>
      <c r="K193" s="118">
        <v>16.52</v>
      </c>
      <c r="L193" s="118">
        <v>413.74</v>
      </c>
      <c r="M193" s="118">
        <v>484.17</v>
      </c>
    </row>
    <row r="194" spans="1:13" ht="16.5" hidden="1" customHeight="1">
      <c r="A194" s="111" t="s">
        <v>558</v>
      </c>
      <c r="B194" s="118" t="s">
        <v>1394</v>
      </c>
      <c r="C194" s="119" t="s">
        <v>86</v>
      </c>
      <c r="D194" s="118" t="s">
        <v>1395</v>
      </c>
      <c r="E194" s="118" t="s">
        <v>1396</v>
      </c>
      <c r="F194" s="119" t="s">
        <v>754</v>
      </c>
      <c r="G194" s="118">
        <v>67.538300000000007</v>
      </c>
      <c r="H194" s="118">
        <v>0.94</v>
      </c>
      <c r="I194" s="124">
        <v>0.94</v>
      </c>
      <c r="J194" s="118">
        <v>1.095</v>
      </c>
      <c r="K194" s="118">
        <v>16.52</v>
      </c>
      <c r="L194" s="118">
        <v>63.49</v>
      </c>
      <c r="M194" s="118">
        <v>73.95</v>
      </c>
    </row>
    <row r="195" spans="1:13" ht="16.5" hidden="1" customHeight="1">
      <c r="A195" s="111" t="s">
        <v>559</v>
      </c>
      <c r="B195" s="118" t="s">
        <v>176</v>
      </c>
      <c r="C195" s="119" t="s">
        <v>86</v>
      </c>
      <c r="D195" s="118" t="s">
        <v>177</v>
      </c>
      <c r="E195" s="118" t="s">
        <v>98</v>
      </c>
      <c r="F195" s="119" t="s">
        <v>103</v>
      </c>
      <c r="G195" s="118">
        <v>736.80970000000002</v>
      </c>
      <c r="H195" s="118">
        <v>6.01</v>
      </c>
      <c r="I195" s="124">
        <v>6.01</v>
      </c>
      <c r="J195" s="118">
        <v>7</v>
      </c>
      <c r="K195" s="118">
        <v>16.52</v>
      </c>
      <c r="L195" s="118">
        <v>4428.2299999999996</v>
      </c>
      <c r="M195" s="118">
        <v>5157.67</v>
      </c>
    </row>
    <row r="196" spans="1:13" ht="16.5" hidden="1" customHeight="1">
      <c r="A196" s="111" t="s">
        <v>563</v>
      </c>
      <c r="B196" s="118" t="s">
        <v>176</v>
      </c>
      <c r="C196" s="119" t="s">
        <v>86</v>
      </c>
      <c r="D196" s="118" t="s">
        <v>177</v>
      </c>
      <c r="E196" s="118" t="s">
        <v>98</v>
      </c>
      <c r="F196" s="119" t="s">
        <v>103</v>
      </c>
      <c r="G196" s="118">
        <v>54.31</v>
      </c>
      <c r="H196" s="118">
        <v>6.01</v>
      </c>
      <c r="I196" s="124">
        <v>6.01</v>
      </c>
      <c r="J196" s="118">
        <v>7.0030000000000001</v>
      </c>
      <c r="K196" s="118">
        <v>16.52</v>
      </c>
      <c r="L196" s="118">
        <v>326.39999999999998</v>
      </c>
      <c r="M196" s="118">
        <v>380.33</v>
      </c>
    </row>
    <row r="197" spans="1:13" ht="16.5" hidden="1" customHeight="1">
      <c r="A197" s="111" t="s">
        <v>566</v>
      </c>
      <c r="B197" s="118" t="s">
        <v>1877</v>
      </c>
      <c r="C197" s="119" t="s">
        <v>86</v>
      </c>
      <c r="D197" s="118" t="s">
        <v>177</v>
      </c>
      <c r="E197" s="118" t="s">
        <v>1878</v>
      </c>
      <c r="F197" s="119" t="s">
        <v>103</v>
      </c>
      <c r="G197" s="118">
        <v>137.59280000000001</v>
      </c>
      <c r="H197" s="118">
        <v>5.96</v>
      </c>
      <c r="I197" s="124">
        <v>5.96</v>
      </c>
      <c r="J197" s="118">
        <v>6.94</v>
      </c>
      <c r="K197" s="118">
        <v>16.52</v>
      </c>
      <c r="L197" s="118">
        <v>820.05</v>
      </c>
      <c r="M197" s="118">
        <v>954.89</v>
      </c>
    </row>
    <row r="198" spans="1:13" ht="16.5" hidden="1" customHeight="1">
      <c r="A198" s="111" t="s">
        <v>570</v>
      </c>
      <c r="B198" s="118" t="s">
        <v>1877</v>
      </c>
      <c r="C198" s="119" t="s">
        <v>86</v>
      </c>
      <c r="D198" s="118" t="s">
        <v>177</v>
      </c>
      <c r="E198" s="118" t="s">
        <v>1878</v>
      </c>
      <c r="F198" s="119" t="s">
        <v>103</v>
      </c>
      <c r="G198" s="118">
        <v>80.452500000000001</v>
      </c>
      <c r="H198" s="118">
        <v>5.96</v>
      </c>
      <c r="I198" s="124">
        <v>5.96</v>
      </c>
      <c r="J198" s="118">
        <v>6.9450000000000003</v>
      </c>
      <c r="K198" s="118">
        <v>16.52</v>
      </c>
      <c r="L198" s="118">
        <v>479.5</v>
      </c>
      <c r="M198" s="118">
        <v>558.74</v>
      </c>
    </row>
    <row r="199" spans="1:13" ht="16.5" hidden="1" customHeight="1">
      <c r="A199" s="106" t="s">
        <v>574</v>
      </c>
      <c r="B199" s="107" t="s">
        <v>1397</v>
      </c>
      <c r="C199" s="108" t="s">
        <v>86</v>
      </c>
      <c r="D199" s="107" t="s">
        <v>1398</v>
      </c>
      <c r="E199" s="107" t="s">
        <v>98</v>
      </c>
      <c r="F199" s="108" t="s">
        <v>103</v>
      </c>
      <c r="G199" s="107">
        <v>58.09</v>
      </c>
      <c r="H199" s="107">
        <v>7.69</v>
      </c>
      <c r="I199" s="120">
        <v>7.69</v>
      </c>
      <c r="J199" s="107">
        <v>8.9600000000000009</v>
      </c>
      <c r="K199" s="107">
        <v>16.52</v>
      </c>
      <c r="L199" s="107">
        <v>446.71</v>
      </c>
      <c r="M199" s="107">
        <v>520.49</v>
      </c>
    </row>
    <row r="200" spans="1:13" ht="16.5" hidden="1" customHeight="1">
      <c r="A200" s="106" t="s">
        <v>577</v>
      </c>
      <c r="B200" s="107" t="s">
        <v>1879</v>
      </c>
      <c r="C200" s="108" t="s">
        <v>86</v>
      </c>
      <c r="D200" s="107" t="s">
        <v>1880</v>
      </c>
      <c r="E200" s="107" t="s">
        <v>45</v>
      </c>
      <c r="F200" s="108" t="s">
        <v>103</v>
      </c>
      <c r="G200" s="107">
        <v>2.0699999999999998</v>
      </c>
      <c r="H200" s="107">
        <v>58.12</v>
      </c>
      <c r="I200" s="120">
        <v>58.12</v>
      </c>
      <c r="J200" s="107">
        <v>67.72</v>
      </c>
      <c r="K200" s="107">
        <v>16.52</v>
      </c>
      <c r="L200" s="107">
        <v>120.31</v>
      </c>
      <c r="M200" s="107">
        <v>140.18</v>
      </c>
    </row>
    <row r="201" spans="1:13" ht="16.5" hidden="1" customHeight="1">
      <c r="A201" s="111" t="s">
        <v>580</v>
      </c>
      <c r="B201" s="118" t="s">
        <v>1399</v>
      </c>
      <c r="C201" s="119" t="s">
        <v>86</v>
      </c>
      <c r="D201" s="118" t="s">
        <v>1400</v>
      </c>
      <c r="E201" s="118" t="s">
        <v>45</v>
      </c>
      <c r="F201" s="119" t="s">
        <v>103</v>
      </c>
      <c r="G201" s="118">
        <v>26.312000000000001</v>
      </c>
      <c r="H201" s="118">
        <v>47.01</v>
      </c>
      <c r="I201" s="124">
        <v>47.01</v>
      </c>
      <c r="J201" s="118">
        <v>54.78</v>
      </c>
      <c r="K201" s="118">
        <v>16.52</v>
      </c>
      <c r="L201" s="118">
        <v>1236.93</v>
      </c>
      <c r="M201" s="118">
        <v>1441.37</v>
      </c>
    </row>
    <row r="202" spans="1:13" ht="16.5" hidden="1" customHeight="1">
      <c r="A202" s="111" t="s">
        <v>584</v>
      </c>
      <c r="B202" s="118" t="s">
        <v>1399</v>
      </c>
      <c r="C202" s="119" t="s">
        <v>86</v>
      </c>
      <c r="D202" s="118" t="s">
        <v>1400</v>
      </c>
      <c r="E202" s="118" t="s">
        <v>45</v>
      </c>
      <c r="F202" s="119" t="s">
        <v>103</v>
      </c>
      <c r="G202" s="118">
        <v>2.1</v>
      </c>
      <c r="H202" s="118">
        <v>47.01</v>
      </c>
      <c r="I202" s="124">
        <v>47.01</v>
      </c>
      <c r="J202" s="118">
        <v>54.776000000000003</v>
      </c>
      <c r="K202" s="118">
        <v>16.52</v>
      </c>
      <c r="L202" s="118">
        <v>98.72</v>
      </c>
      <c r="M202" s="118">
        <v>115.03</v>
      </c>
    </row>
    <row r="203" spans="1:13" ht="16.5" hidden="1" customHeight="1">
      <c r="A203" s="111" t="s">
        <v>588</v>
      </c>
      <c r="B203" s="118" t="s">
        <v>1401</v>
      </c>
      <c r="C203" s="119" t="s">
        <v>86</v>
      </c>
      <c r="D203" s="118" t="s">
        <v>1402</v>
      </c>
      <c r="E203" s="118" t="s">
        <v>45</v>
      </c>
      <c r="F203" s="119" t="s">
        <v>103</v>
      </c>
      <c r="G203" s="118">
        <v>123.5611</v>
      </c>
      <c r="H203" s="118">
        <v>52.47</v>
      </c>
      <c r="I203" s="124">
        <v>52.47</v>
      </c>
      <c r="J203" s="118">
        <v>61.14</v>
      </c>
      <c r="K203" s="118">
        <v>16.52</v>
      </c>
      <c r="L203" s="118">
        <v>6483.25</v>
      </c>
      <c r="M203" s="118">
        <v>7554.53</v>
      </c>
    </row>
    <row r="204" spans="1:13" ht="16.5" hidden="1" customHeight="1">
      <c r="A204" s="111" t="s">
        <v>592</v>
      </c>
      <c r="B204" s="118" t="s">
        <v>1401</v>
      </c>
      <c r="C204" s="119" t="s">
        <v>86</v>
      </c>
      <c r="D204" s="118" t="s">
        <v>1402</v>
      </c>
      <c r="E204" s="118" t="s">
        <v>45</v>
      </c>
      <c r="F204" s="119" t="s">
        <v>103</v>
      </c>
      <c r="G204" s="118">
        <v>4.8</v>
      </c>
      <c r="H204" s="118">
        <v>52.47</v>
      </c>
      <c r="I204" s="124">
        <v>52.47</v>
      </c>
      <c r="J204" s="118">
        <v>61.137999999999998</v>
      </c>
      <c r="K204" s="118">
        <v>16.52</v>
      </c>
      <c r="L204" s="118">
        <v>251.86</v>
      </c>
      <c r="M204" s="118">
        <v>293.45999999999998</v>
      </c>
    </row>
    <row r="205" spans="1:13" ht="16.5" hidden="1" customHeight="1">
      <c r="A205" s="111" t="s">
        <v>596</v>
      </c>
      <c r="B205" s="118" t="s">
        <v>1881</v>
      </c>
      <c r="C205" s="119" t="s">
        <v>86</v>
      </c>
      <c r="D205" s="118" t="s">
        <v>1404</v>
      </c>
      <c r="E205" s="118" t="s">
        <v>1882</v>
      </c>
      <c r="F205" s="119" t="s">
        <v>142</v>
      </c>
      <c r="G205" s="118">
        <v>20.79</v>
      </c>
      <c r="H205" s="118">
        <v>3.42</v>
      </c>
      <c r="I205" s="124">
        <v>3.42</v>
      </c>
      <c r="J205" s="118">
        <v>3.98</v>
      </c>
      <c r="K205" s="118">
        <v>16.52</v>
      </c>
      <c r="L205" s="118">
        <v>71.099999999999994</v>
      </c>
      <c r="M205" s="118">
        <v>82.74</v>
      </c>
    </row>
    <row r="206" spans="1:13" ht="16.5" hidden="1" customHeight="1">
      <c r="A206" s="111" t="s">
        <v>597</v>
      </c>
      <c r="B206" s="118" t="s">
        <v>1881</v>
      </c>
      <c r="C206" s="119" t="s">
        <v>86</v>
      </c>
      <c r="D206" s="118" t="s">
        <v>1404</v>
      </c>
      <c r="E206" s="118" t="s">
        <v>1882</v>
      </c>
      <c r="F206" s="119" t="s">
        <v>142</v>
      </c>
      <c r="G206" s="118">
        <v>9</v>
      </c>
      <c r="H206" s="118">
        <v>3.42</v>
      </c>
      <c r="I206" s="124">
        <v>3.42</v>
      </c>
      <c r="J206" s="118">
        <v>3.9849999999999999</v>
      </c>
      <c r="K206" s="118">
        <v>16.52</v>
      </c>
      <c r="L206" s="118">
        <v>30.78</v>
      </c>
      <c r="M206" s="118">
        <v>35.869999999999997</v>
      </c>
    </row>
    <row r="207" spans="1:13" ht="16.5" hidden="1" customHeight="1">
      <c r="A207" s="106" t="s">
        <v>600</v>
      </c>
      <c r="B207" s="107" t="s">
        <v>1403</v>
      </c>
      <c r="C207" s="108" t="s">
        <v>86</v>
      </c>
      <c r="D207" s="107" t="s">
        <v>1404</v>
      </c>
      <c r="E207" s="107" t="s">
        <v>1405</v>
      </c>
      <c r="F207" s="108" t="s">
        <v>142</v>
      </c>
      <c r="G207" s="107">
        <v>11.965199999999999</v>
      </c>
      <c r="H207" s="107">
        <v>6.84</v>
      </c>
      <c r="I207" s="120">
        <v>6.84</v>
      </c>
      <c r="J207" s="107">
        <v>7.97</v>
      </c>
      <c r="K207" s="107">
        <v>16.52</v>
      </c>
      <c r="L207" s="107">
        <v>81.84</v>
      </c>
      <c r="M207" s="107">
        <v>95.36</v>
      </c>
    </row>
    <row r="208" spans="1:13" ht="16.5" hidden="1" customHeight="1">
      <c r="A208" s="106" t="s">
        <v>604</v>
      </c>
      <c r="B208" s="107" t="s">
        <v>1406</v>
      </c>
      <c r="C208" s="108" t="s">
        <v>86</v>
      </c>
      <c r="D208" s="107" t="s">
        <v>1404</v>
      </c>
      <c r="E208" s="107" t="s">
        <v>27</v>
      </c>
      <c r="F208" s="108" t="s">
        <v>142</v>
      </c>
      <c r="G208" s="107">
        <v>1.464</v>
      </c>
      <c r="H208" s="107">
        <v>8.5500000000000007</v>
      </c>
      <c r="I208" s="120">
        <v>8.5500000000000007</v>
      </c>
      <c r="J208" s="107">
        <v>9.9600000000000009</v>
      </c>
      <c r="K208" s="107">
        <v>16.52</v>
      </c>
      <c r="L208" s="107">
        <v>12.52</v>
      </c>
      <c r="M208" s="107">
        <v>14.58</v>
      </c>
    </row>
    <row r="209" spans="1:13" ht="16.5" hidden="1" customHeight="1">
      <c r="A209" s="111" t="s">
        <v>608</v>
      </c>
      <c r="B209" s="118" t="s">
        <v>1407</v>
      </c>
      <c r="C209" s="119" t="s">
        <v>86</v>
      </c>
      <c r="D209" s="118" t="s">
        <v>1404</v>
      </c>
      <c r="E209" s="118" t="s">
        <v>1408</v>
      </c>
      <c r="F209" s="119" t="s">
        <v>142</v>
      </c>
      <c r="G209" s="118">
        <v>466.5412</v>
      </c>
      <c r="H209" s="118">
        <v>2.76</v>
      </c>
      <c r="I209" s="124">
        <v>2.76</v>
      </c>
      <c r="J209" s="118">
        <v>3.22</v>
      </c>
      <c r="K209" s="118">
        <v>16.52</v>
      </c>
      <c r="L209" s="118">
        <v>1287.6500000000001</v>
      </c>
      <c r="M209" s="118">
        <v>1502.26</v>
      </c>
    </row>
    <row r="210" spans="1:13" ht="16.5" hidden="1" customHeight="1">
      <c r="A210" s="111" t="s">
        <v>612</v>
      </c>
      <c r="B210" s="118" t="s">
        <v>1407</v>
      </c>
      <c r="C210" s="119" t="s">
        <v>86</v>
      </c>
      <c r="D210" s="118" t="s">
        <v>1404</v>
      </c>
      <c r="E210" s="118" t="s">
        <v>1408</v>
      </c>
      <c r="F210" s="119" t="s">
        <v>142</v>
      </c>
      <c r="G210" s="118">
        <v>3.6</v>
      </c>
      <c r="H210" s="118">
        <v>2.76</v>
      </c>
      <c r="I210" s="124">
        <v>2.76</v>
      </c>
      <c r="J210" s="118">
        <v>3.2160000000000002</v>
      </c>
      <c r="K210" s="118">
        <v>16.52</v>
      </c>
      <c r="L210" s="118">
        <v>9.94</v>
      </c>
      <c r="M210" s="118">
        <v>11.58</v>
      </c>
    </row>
    <row r="211" spans="1:13" ht="16.5" hidden="1" customHeight="1">
      <c r="A211" s="106" t="s">
        <v>615</v>
      </c>
      <c r="B211" s="107" t="s">
        <v>1883</v>
      </c>
      <c r="C211" s="108" t="s">
        <v>86</v>
      </c>
      <c r="D211" s="107" t="s">
        <v>1404</v>
      </c>
      <c r="E211" s="107" t="s">
        <v>1884</v>
      </c>
      <c r="F211" s="108" t="s">
        <v>142</v>
      </c>
      <c r="G211" s="107">
        <v>8.3379999999999992</v>
      </c>
      <c r="H211" s="107">
        <v>4.1399999999999997</v>
      </c>
      <c r="I211" s="120">
        <v>4.1399999999999997</v>
      </c>
      <c r="J211" s="107">
        <v>4.82</v>
      </c>
      <c r="K211" s="107">
        <v>16.52</v>
      </c>
      <c r="L211" s="107">
        <v>34.520000000000003</v>
      </c>
      <c r="M211" s="107">
        <v>40.19</v>
      </c>
    </row>
    <row r="212" spans="1:13" ht="16.5" hidden="1" customHeight="1">
      <c r="A212" s="111" t="s">
        <v>616</v>
      </c>
      <c r="B212" s="118" t="s">
        <v>1885</v>
      </c>
      <c r="C212" s="119" t="s">
        <v>86</v>
      </c>
      <c r="D212" s="118" t="s">
        <v>1404</v>
      </c>
      <c r="E212" s="118" t="s">
        <v>1886</v>
      </c>
      <c r="F212" s="119" t="s">
        <v>142</v>
      </c>
      <c r="G212" s="118">
        <v>18.050899999999999</v>
      </c>
      <c r="H212" s="118">
        <v>8.1199999999999992</v>
      </c>
      <c r="I212" s="124">
        <v>8.1199999999999992</v>
      </c>
      <c r="J212" s="118">
        <v>9.4600000000000009</v>
      </c>
      <c r="K212" s="118">
        <v>16.52</v>
      </c>
      <c r="L212" s="118">
        <v>146.57</v>
      </c>
      <c r="M212" s="118">
        <v>170.76</v>
      </c>
    </row>
    <row r="213" spans="1:13" ht="16.5" hidden="1" customHeight="1">
      <c r="A213" s="111" t="s">
        <v>620</v>
      </c>
      <c r="B213" s="118" t="s">
        <v>1885</v>
      </c>
      <c r="C213" s="119" t="s">
        <v>86</v>
      </c>
      <c r="D213" s="118" t="s">
        <v>1404</v>
      </c>
      <c r="E213" s="118" t="s">
        <v>1886</v>
      </c>
      <c r="F213" s="119" t="s">
        <v>142</v>
      </c>
      <c r="G213" s="118">
        <v>6.5490000000000004</v>
      </c>
      <c r="H213" s="118">
        <v>8.1199999999999992</v>
      </c>
      <c r="I213" s="124">
        <v>8.1199999999999992</v>
      </c>
      <c r="J213" s="118">
        <v>9.4610000000000003</v>
      </c>
      <c r="K213" s="118">
        <v>16.52</v>
      </c>
      <c r="L213" s="118">
        <v>53.18</v>
      </c>
      <c r="M213" s="118">
        <v>61.96</v>
      </c>
    </row>
    <row r="214" spans="1:13" ht="16.5" hidden="1" customHeight="1">
      <c r="A214" s="111" t="s">
        <v>621</v>
      </c>
      <c r="B214" s="118" t="s">
        <v>1887</v>
      </c>
      <c r="C214" s="119" t="s">
        <v>86</v>
      </c>
      <c r="D214" s="118" t="s">
        <v>760</v>
      </c>
      <c r="E214" s="118" t="s">
        <v>1888</v>
      </c>
      <c r="F214" s="119" t="s">
        <v>142</v>
      </c>
      <c r="G214" s="118">
        <v>3.62</v>
      </c>
      <c r="H214" s="118">
        <v>0.55000000000000004</v>
      </c>
      <c r="I214" s="124">
        <v>0.55000000000000004</v>
      </c>
      <c r="J214" s="118">
        <v>0.64</v>
      </c>
      <c r="K214" s="118">
        <v>16.52</v>
      </c>
      <c r="L214" s="118">
        <v>1.99</v>
      </c>
      <c r="M214" s="118">
        <v>2.3199999999999998</v>
      </c>
    </row>
    <row r="215" spans="1:13" ht="16.5" hidden="1" customHeight="1">
      <c r="A215" s="111" t="s">
        <v>624</v>
      </c>
      <c r="B215" s="118" t="s">
        <v>1887</v>
      </c>
      <c r="C215" s="119" t="s">
        <v>86</v>
      </c>
      <c r="D215" s="118" t="s">
        <v>760</v>
      </c>
      <c r="E215" s="118" t="s">
        <v>1888</v>
      </c>
      <c r="F215" s="119" t="s">
        <v>142</v>
      </c>
      <c r="G215" s="118">
        <v>1.2</v>
      </c>
      <c r="H215" s="118">
        <v>0.55000000000000004</v>
      </c>
      <c r="I215" s="124">
        <v>0.55000000000000004</v>
      </c>
      <c r="J215" s="118">
        <v>0.64100000000000001</v>
      </c>
      <c r="K215" s="118">
        <v>16.52</v>
      </c>
      <c r="L215" s="118">
        <v>0.66</v>
      </c>
      <c r="M215" s="118">
        <v>0.77</v>
      </c>
    </row>
    <row r="216" spans="1:13" ht="16.5" hidden="1" customHeight="1">
      <c r="A216" s="111" t="s">
        <v>627</v>
      </c>
      <c r="B216" s="118" t="s">
        <v>1409</v>
      </c>
      <c r="C216" s="119" t="s">
        <v>86</v>
      </c>
      <c r="D216" s="118" t="s">
        <v>1410</v>
      </c>
      <c r="E216" s="118" t="s">
        <v>45</v>
      </c>
      <c r="F216" s="119" t="s">
        <v>1411</v>
      </c>
      <c r="G216" s="118">
        <v>1438.6172999999999</v>
      </c>
      <c r="H216" s="118">
        <v>0.43</v>
      </c>
      <c r="I216" s="124">
        <v>0.43</v>
      </c>
      <c r="J216" s="118">
        <v>0.5</v>
      </c>
      <c r="K216" s="118">
        <v>16.52</v>
      </c>
      <c r="L216" s="118">
        <v>618.61</v>
      </c>
      <c r="M216" s="118">
        <v>719.31</v>
      </c>
    </row>
    <row r="217" spans="1:13" ht="16.5" hidden="1" customHeight="1">
      <c r="A217" s="111" t="s">
        <v>629</v>
      </c>
      <c r="B217" s="118" t="s">
        <v>1409</v>
      </c>
      <c r="C217" s="119" t="s">
        <v>86</v>
      </c>
      <c r="D217" s="118" t="s">
        <v>1410</v>
      </c>
      <c r="E217" s="118" t="s">
        <v>45</v>
      </c>
      <c r="F217" s="119" t="s">
        <v>1411</v>
      </c>
      <c r="G217" s="118">
        <v>12.04</v>
      </c>
      <c r="H217" s="118">
        <v>0.43</v>
      </c>
      <c r="I217" s="124">
        <v>0.43</v>
      </c>
      <c r="J217" s="118">
        <v>0.501</v>
      </c>
      <c r="K217" s="118">
        <v>16.52</v>
      </c>
      <c r="L217" s="118">
        <v>5.18</v>
      </c>
      <c r="M217" s="118">
        <v>6.03</v>
      </c>
    </row>
    <row r="218" spans="1:13" ht="16.5" hidden="1" customHeight="1">
      <c r="A218" s="111" t="s">
        <v>632</v>
      </c>
      <c r="B218" s="118" t="s">
        <v>1412</v>
      </c>
      <c r="C218" s="119" t="s">
        <v>86</v>
      </c>
      <c r="D218" s="118" t="s">
        <v>1413</v>
      </c>
      <c r="E218" s="118" t="s">
        <v>45</v>
      </c>
      <c r="F218" s="119" t="s">
        <v>1414</v>
      </c>
      <c r="G218" s="118">
        <v>9.1892999999999994</v>
      </c>
      <c r="H218" s="118">
        <v>12.82</v>
      </c>
      <c r="I218" s="124">
        <v>12.82</v>
      </c>
      <c r="J218" s="118">
        <v>14.94</v>
      </c>
      <c r="K218" s="118">
        <v>16.52</v>
      </c>
      <c r="L218" s="118">
        <v>117.81</v>
      </c>
      <c r="M218" s="118">
        <v>137.29</v>
      </c>
    </row>
    <row r="219" spans="1:13" ht="16.5" hidden="1" customHeight="1">
      <c r="A219" s="111" t="s">
        <v>634</v>
      </c>
      <c r="B219" s="118" t="s">
        <v>1412</v>
      </c>
      <c r="C219" s="119" t="s">
        <v>86</v>
      </c>
      <c r="D219" s="118" t="s">
        <v>1413</v>
      </c>
      <c r="E219" s="118" t="s">
        <v>45</v>
      </c>
      <c r="F219" s="119" t="s">
        <v>1414</v>
      </c>
      <c r="G219" s="118">
        <v>0.76849999999999996</v>
      </c>
      <c r="H219" s="118">
        <v>12.82</v>
      </c>
      <c r="I219" s="124">
        <v>12.82</v>
      </c>
      <c r="J219" s="118">
        <v>14.938000000000001</v>
      </c>
      <c r="K219" s="118">
        <v>16.52</v>
      </c>
      <c r="L219" s="118">
        <v>9.85</v>
      </c>
      <c r="M219" s="118">
        <v>11.48</v>
      </c>
    </row>
    <row r="220" spans="1:13" ht="16.5" hidden="1" customHeight="1">
      <c r="A220" s="106" t="s">
        <v>637</v>
      </c>
      <c r="B220" s="107" t="s">
        <v>1415</v>
      </c>
      <c r="C220" s="108" t="s">
        <v>86</v>
      </c>
      <c r="D220" s="107" t="s">
        <v>760</v>
      </c>
      <c r="E220" s="107" t="s">
        <v>1405</v>
      </c>
      <c r="F220" s="108" t="s">
        <v>142</v>
      </c>
      <c r="G220" s="107">
        <v>14.0474</v>
      </c>
      <c r="H220" s="107">
        <v>4.57</v>
      </c>
      <c r="I220" s="120">
        <v>4.57</v>
      </c>
      <c r="J220" s="107">
        <v>5.32</v>
      </c>
      <c r="K220" s="107">
        <v>16.52</v>
      </c>
      <c r="L220" s="107">
        <v>64.2</v>
      </c>
      <c r="M220" s="107">
        <v>74.73</v>
      </c>
    </row>
    <row r="221" spans="1:13" ht="16.5" hidden="1" customHeight="1">
      <c r="A221" s="106" t="s">
        <v>639</v>
      </c>
      <c r="B221" s="107" t="s">
        <v>1889</v>
      </c>
      <c r="C221" s="108" t="s">
        <v>86</v>
      </c>
      <c r="D221" s="107" t="s">
        <v>1870</v>
      </c>
      <c r="E221" s="107" t="s">
        <v>1872</v>
      </c>
      <c r="F221" s="108" t="s">
        <v>1391</v>
      </c>
      <c r="G221" s="107">
        <v>10.001200000000001</v>
      </c>
      <c r="H221" s="107">
        <v>3.04</v>
      </c>
      <c r="I221" s="120">
        <v>3.04</v>
      </c>
      <c r="J221" s="107">
        <v>3.54</v>
      </c>
      <c r="K221" s="107">
        <v>16.52</v>
      </c>
      <c r="L221" s="107">
        <v>30.4</v>
      </c>
      <c r="M221" s="107">
        <v>35.4</v>
      </c>
    </row>
    <row r="222" spans="1:13" ht="16.5" hidden="1" customHeight="1">
      <c r="A222" s="106" t="s">
        <v>642</v>
      </c>
      <c r="B222" s="107" t="s">
        <v>1890</v>
      </c>
      <c r="C222" s="108" t="s">
        <v>86</v>
      </c>
      <c r="D222" s="107" t="s">
        <v>1870</v>
      </c>
      <c r="E222" s="107" t="s">
        <v>1393</v>
      </c>
      <c r="F222" s="108" t="s">
        <v>1391</v>
      </c>
      <c r="G222" s="107">
        <v>6.6268000000000002</v>
      </c>
      <c r="H222" s="107">
        <v>20.58</v>
      </c>
      <c r="I222" s="120">
        <v>20.58</v>
      </c>
      <c r="J222" s="107">
        <v>23.98</v>
      </c>
      <c r="K222" s="107">
        <v>16.52</v>
      </c>
      <c r="L222" s="107">
        <v>136.38</v>
      </c>
      <c r="M222" s="107">
        <v>158.91</v>
      </c>
    </row>
    <row r="223" spans="1:13" ht="16.5" hidden="1" customHeight="1">
      <c r="A223" s="106" t="s">
        <v>646</v>
      </c>
      <c r="B223" s="107" t="s">
        <v>1891</v>
      </c>
      <c r="C223" s="108" t="s">
        <v>86</v>
      </c>
      <c r="D223" s="107" t="s">
        <v>1870</v>
      </c>
      <c r="E223" s="107" t="s">
        <v>1892</v>
      </c>
      <c r="F223" s="108" t="s">
        <v>1391</v>
      </c>
      <c r="G223" s="107">
        <v>0.17960000000000001</v>
      </c>
      <c r="H223" s="107">
        <v>24.7</v>
      </c>
      <c r="I223" s="120">
        <v>24.7</v>
      </c>
      <c r="J223" s="107">
        <v>28.78</v>
      </c>
      <c r="K223" s="107">
        <v>16.52</v>
      </c>
      <c r="L223" s="107">
        <v>4.4400000000000004</v>
      </c>
      <c r="M223" s="107">
        <v>5.17</v>
      </c>
    </row>
    <row r="224" spans="1:13" ht="16.5" hidden="1" customHeight="1">
      <c r="A224" s="106" t="s">
        <v>647</v>
      </c>
      <c r="B224" s="107" t="s">
        <v>1893</v>
      </c>
      <c r="C224" s="108" t="s">
        <v>86</v>
      </c>
      <c r="D224" s="107" t="s">
        <v>1894</v>
      </c>
      <c r="E224" s="107" t="s">
        <v>45</v>
      </c>
      <c r="F224" s="108" t="s">
        <v>103</v>
      </c>
      <c r="G224" s="107">
        <v>124.916</v>
      </c>
      <c r="H224" s="107">
        <v>4.87</v>
      </c>
      <c r="I224" s="120">
        <v>4.87</v>
      </c>
      <c r="J224" s="107">
        <v>5.67</v>
      </c>
      <c r="K224" s="107">
        <v>16.52</v>
      </c>
      <c r="L224" s="107">
        <v>608.34</v>
      </c>
      <c r="M224" s="107">
        <v>708.27</v>
      </c>
    </row>
    <row r="225" spans="1:13" ht="16.5" hidden="1" customHeight="1">
      <c r="A225" s="106" t="s">
        <v>648</v>
      </c>
      <c r="B225" s="107" t="s">
        <v>1895</v>
      </c>
      <c r="C225" s="108" t="s">
        <v>86</v>
      </c>
      <c r="D225" s="107" t="s">
        <v>1896</v>
      </c>
      <c r="E225" s="107" t="s">
        <v>1897</v>
      </c>
      <c r="F225" s="108" t="s">
        <v>103</v>
      </c>
      <c r="G225" s="107">
        <v>4.1760000000000002</v>
      </c>
      <c r="H225" s="107">
        <v>3.62</v>
      </c>
      <c r="I225" s="120">
        <v>3.62</v>
      </c>
      <c r="J225" s="107">
        <v>4.22</v>
      </c>
      <c r="K225" s="107">
        <v>16.52</v>
      </c>
      <c r="L225" s="107">
        <v>15.12</v>
      </c>
      <c r="M225" s="107">
        <v>17.62</v>
      </c>
    </row>
    <row r="226" spans="1:13" ht="16.5" hidden="1" customHeight="1">
      <c r="A226" s="106" t="s">
        <v>653</v>
      </c>
      <c r="B226" s="107" t="s">
        <v>1898</v>
      </c>
      <c r="C226" s="108" t="s">
        <v>86</v>
      </c>
      <c r="D226" s="107" t="s">
        <v>1899</v>
      </c>
      <c r="E226" s="107" t="s">
        <v>1897</v>
      </c>
      <c r="F226" s="108" t="s">
        <v>103</v>
      </c>
      <c r="G226" s="107">
        <v>4.0640000000000001</v>
      </c>
      <c r="H226" s="107">
        <v>6.82</v>
      </c>
      <c r="I226" s="120">
        <v>6.82</v>
      </c>
      <c r="J226" s="107">
        <v>7.95</v>
      </c>
      <c r="K226" s="107">
        <v>16.52</v>
      </c>
      <c r="L226" s="107">
        <v>27.72</v>
      </c>
      <c r="M226" s="107">
        <v>32.31</v>
      </c>
    </row>
    <row r="227" spans="1:13" ht="16.5" hidden="1" customHeight="1">
      <c r="A227" s="106" t="s">
        <v>654</v>
      </c>
      <c r="B227" s="107" t="s">
        <v>1900</v>
      </c>
      <c r="C227" s="108" t="s">
        <v>86</v>
      </c>
      <c r="D227" s="107" t="s">
        <v>1395</v>
      </c>
      <c r="E227" s="107" t="s">
        <v>1901</v>
      </c>
      <c r="F227" s="108" t="s">
        <v>754</v>
      </c>
      <c r="G227" s="107">
        <v>96.533100000000005</v>
      </c>
      <c r="H227" s="107">
        <v>0.88</v>
      </c>
      <c r="I227" s="120">
        <v>0.88</v>
      </c>
      <c r="J227" s="107">
        <v>1.03</v>
      </c>
      <c r="K227" s="107">
        <v>16.52</v>
      </c>
      <c r="L227" s="107">
        <v>84.95</v>
      </c>
      <c r="M227" s="107">
        <v>99.43</v>
      </c>
    </row>
    <row r="228" spans="1:13" ht="16.5" hidden="1" customHeight="1">
      <c r="A228" s="111" t="s">
        <v>657</v>
      </c>
      <c r="B228" s="118" t="s">
        <v>1902</v>
      </c>
      <c r="C228" s="119" t="s">
        <v>86</v>
      </c>
      <c r="D228" s="118" t="s">
        <v>177</v>
      </c>
      <c r="E228" s="118" t="s">
        <v>1681</v>
      </c>
      <c r="F228" s="119" t="s">
        <v>103</v>
      </c>
      <c r="G228" s="118">
        <v>108.84439999999999</v>
      </c>
      <c r="H228" s="118">
        <v>4.21</v>
      </c>
      <c r="I228" s="124">
        <v>4.21</v>
      </c>
      <c r="J228" s="118">
        <v>4.9000000000000004</v>
      </c>
      <c r="K228" s="118">
        <v>16.52</v>
      </c>
      <c r="L228" s="118">
        <v>458.23</v>
      </c>
      <c r="M228" s="118">
        <v>533.34</v>
      </c>
    </row>
    <row r="229" spans="1:13" ht="16.5" hidden="1" customHeight="1">
      <c r="A229" s="111" t="s">
        <v>660</v>
      </c>
      <c r="B229" s="118" t="s">
        <v>1902</v>
      </c>
      <c r="C229" s="119" t="s">
        <v>86</v>
      </c>
      <c r="D229" s="118" t="s">
        <v>177</v>
      </c>
      <c r="E229" s="118" t="s">
        <v>1681</v>
      </c>
      <c r="F229" s="119" t="s">
        <v>103</v>
      </c>
      <c r="G229" s="118">
        <v>59.409399999999998</v>
      </c>
      <c r="H229" s="118">
        <v>4.21</v>
      </c>
      <c r="I229" s="124">
        <v>4.21</v>
      </c>
      <c r="J229" s="118">
        <v>4.9050000000000002</v>
      </c>
      <c r="K229" s="118">
        <v>16.52</v>
      </c>
      <c r="L229" s="118">
        <v>250.11</v>
      </c>
      <c r="M229" s="118">
        <v>291.39999999999998</v>
      </c>
    </row>
    <row r="230" spans="1:13" ht="16.5" hidden="1" customHeight="1">
      <c r="A230" s="106" t="s">
        <v>663</v>
      </c>
      <c r="B230" s="107" t="s">
        <v>1903</v>
      </c>
      <c r="C230" s="108" t="s">
        <v>86</v>
      </c>
      <c r="D230" s="107" t="s">
        <v>177</v>
      </c>
      <c r="E230" s="107" t="s">
        <v>1878</v>
      </c>
      <c r="F230" s="108" t="s">
        <v>103</v>
      </c>
      <c r="G230" s="107">
        <v>97.5274</v>
      </c>
      <c r="H230" s="107">
        <v>4.21</v>
      </c>
      <c r="I230" s="120">
        <v>4.21</v>
      </c>
      <c r="J230" s="107">
        <v>4.9050000000000002</v>
      </c>
      <c r="K230" s="107">
        <v>16.52</v>
      </c>
      <c r="L230" s="107">
        <v>410.59</v>
      </c>
      <c r="M230" s="107">
        <v>478.37</v>
      </c>
    </row>
    <row r="231" spans="1:13" ht="16.5" hidden="1" customHeight="1">
      <c r="A231" s="106" t="s">
        <v>667</v>
      </c>
      <c r="B231" s="107" t="s">
        <v>1904</v>
      </c>
      <c r="C231" s="108" t="s">
        <v>86</v>
      </c>
      <c r="D231" s="107" t="s">
        <v>1400</v>
      </c>
      <c r="E231" s="107" t="s">
        <v>45</v>
      </c>
      <c r="F231" s="108" t="s">
        <v>103</v>
      </c>
      <c r="G231" s="107">
        <v>1.0089999999999999</v>
      </c>
      <c r="H231" s="107">
        <v>62.42</v>
      </c>
      <c r="I231" s="120">
        <v>62.42</v>
      </c>
      <c r="J231" s="107">
        <v>72.73</v>
      </c>
      <c r="K231" s="107">
        <v>16.52</v>
      </c>
      <c r="L231" s="107">
        <v>62.98</v>
      </c>
      <c r="M231" s="107">
        <v>73.38</v>
      </c>
    </row>
    <row r="232" spans="1:13" ht="16.5" hidden="1" customHeight="1">
      <c r="A232" s="106" t="s">
        <v>670</v>
      </c>
      <c r="B232" s="107" t="s">
        <v>1905</v>
      </c>
      <c r="C232" s="108" t="s">
        <v>86</v>
      </c>
      <c r="D232" s="107" t="s">
        <v>1402</v>
      </c>
      <c r="E232" s="107" t="s">
        <v>45</v>
      </c>
      <c r="F232" s="108" t="s">
        <v>103</v>
      </c>
      <c r="G232" s="107">
        <v>5.5087999999999999</v>
      </c>
      <c r="H232" s="107">
        <v>52.47</v>
      </c>
      <c r="I232" s="120">
        <v>52.47</v>
      </c>
      <c r="J232" s="107">
        <v>61.14</v>
      </c>
      <c r="K232" s="107">
        <v>16.52</v>
      </c>
      <c r="L232" s="107">
        <v>289.05</v>
      </c>
      <c r="M232" s="107">
        <v>336.81</v>
      </c>
    </row>
    <row r="233" spans="1:13" ht="16.5" hidden="1" customHeight="1">
      <c r="A233" s="106" t="s">
        <v>673</v>
      </c>
      <c r="B233" s="107" t="s">
        <v>1906</v>
      </c>
      <c r="C233" s="108" t="s">
        <v>86</v>
      </c>
      <c r="D233" s="107" t="s">
        <v>169</v>
      </c>
      <c r="E233" s="107" t="s">
        <v>1907</v>
      </c>
      <c r="F233" s="108" t="s">
        <v>103</v>
      </c>
      <c r="G233" s="107">
        <v>6.4278000000000004</v>
      </c>
      <c r="H233" s="107">
        <v>3.74</v>
      </c>
      <c r="I233" s="120">
        <v>3.74</v>
      </c>
      <c r="J233" s="107">
        <v>4.3600000000000003</v>
      </c>
      <c r="K233" s="107">
        <v>16.52</v>
      </c>
      <c r="L233" s="107">
        <v>24.04</v>
      </c>
      <c r="M233" s="107">
        <v>28.03</v>
      </c>
    </row>
    <row r="234" spans="1:13" ht="16.5" hidden="1" customHeight="1">
      <c r="A234" s="106" t="s">
        <v>934</v>
      </c>
      <c r="B234" s="107" t="s">
        <v>1908</v>
      </c>
      <c r="C234" s="108" t="s">
        <v>86</v>
      </c>
      <c r="D234" s="107" t="s">
        <v>101</v>
      </c>
      <c r="E234" s="107" t="s">
        <v>1909</v>
      </c>
      <c r="F234" s="108" t="s">
        <v>103</v>
      </c>
      <c r="G234" s="107">
        <v>33.909399999999998</v>
      </c>
      <c r="H234" s="107">
        <v>4.55</v>
      </c>
      <c r="I234" s="120">
        <v>4.55</v>
      </c>
      <c r="J234" s="107">
        <v>5.3</v>
      </c>
      <c r="K234" s="107">
        <v>16.52</v>
      </c>
      <c r="L234" s="107">
        <v>154.29</v>
      </c>
      <c r="M234" s="107">
        <v>179.72</v>
      </c>
    </row>
    <row r="235" spans="1:13" ht="16.5" hidden="1" customHeight="1">
      <c r="A235" s="106" t="s">
        <v>935</v>
      </c>
      <c r="B235" s="107" t="s">
        <v>1910</v>
      </c>
      <c r="C235" s="108" t="s">
        <v>86</v>
      </c>
      <c r="D235" s="107" t="s">
        <v>1896</v>
      </c>
      <c r="E235" s="107" t="s">
        <v>1911</v>
      </c>
      <c r="F235" s="108" t="s">
        <v>103</v>
      </c>
      <c r="G235" s="107">
        <v>34.799999999999997</v>
      </c>
      <c r="H235" s="107">
        <v>4.4800000000000004</v>
      </c>
      <c r="I235" s="120">
        <v>4.4800000000000004</v>
      </c>
      <c r="J235" s="107">
        <v>5.22</v>
      </c>
      <c r="K235" s="107">
        <v>16.52</v>
      </c>
      <c r="L235" s="107">
        <v>155.9</v>
      </c>
      <c r="M235" s="107">
        <v>181.66</v>
      </c>
    </row>
    <row r="236" spans="1:13" ht="16.5" hidden="1" customHeight="1">
      <c r="A236" s="106" t="s">
        <v>939</v>
      </c>
      <c r="B236" s="107" t="s">
        <v>1912</v>
      </c>
      <c r="C236" s="108" t="s">
        <v>86</v>
      </c>
      <c r="D236" s="107" t="s">
        <v>1899</v>
      </c>
      <c r="E236" s="107" t="s">
        <v>1913</v>
      </c>
      <c r="F236" s="108" t="s">
        <v>103</v>
      </c>
      <c r="G236" s="107">
        <v>47.2</v>
      </c>
      <c r="H236" s="107">
        <v>3.77</v>
      </c>
      <c r="I236" s="120">
        <v>3.77</v>
      </c>
      <c r="J236" s="107">
        <v>4.3899999999999997</v>
      </c>
      <c r="K236" s="107">
        <v>16.52</v>
      </c>
      <c r="L236" s="107">
        <v>177.94</v>
      </c>
      <c r="M236" s="107">
        <v>207.21</v>
      </c>
    </row>
    <row r="237" spans="1:13" ht="16.5" hidden="1" customHeight="1">
      <c r="A237" s="106" t="s">
        <v>940</v>
      </c>
      <c r="B237" s="107" t="s">
        <v>1914</v>
      </c>
      <c r="C237" s="108" t="s">
        <v>86</v>
      </c>
      <c r="D237" s="107" t="s">
        <v>1404</v>
      </c>
      <c r="E237" s="107" t="s">
        <v>1882</v>
      </c>
      <c r="F237" s="108" t="s">
        <v>142</v>
      </c>
      <c r="G237" s="107">
        <v>2</v>
      </c>
      <c r="H237" s="107">
        <v>3.36</v>
      </c>
      <c r="I237" s="120">
        <v>3.36</v>
      </c>
      <c r="J237" s="107">
        <v>3.91</v>
      </c>
      <c r="K237" s="107">
        <v>16.52</v>
      </c>
      <c r="L237" s="107">
        <v>6.72</v>
      </c>
      <c r="M237" s="107">
        <v>7.82</v>
      </c>
    </row>
    <row r="238" spans="1:13" ht="16.5" hidden="1" customHeight="1">
      <c r="A238" s="106" t="s">
        <v>943</v>
      </c>
      <c r="B238" s="107" t="s">
        <v>1915</v>
      </c>
      <c r="C238" s="108" t="s">
        <v>86</v>
      </c>
      <c r="D238" s="107" t="s">
        <v>1404</v>
      </c>
      <c r="E238" s="107" t="s">
        <v>1916</v>
      </c>
      <c r="F238" s="108" t="s">
        <v>142</v>
      </c>
      <c r="G238" s="107">
        <v>1.284</v>
      </c>
      <c r="H238" s="107">
        <v>3.36</v>
      </c>
      <c r="I238" s="120">
        <v>3.36</v>
      </c>
      <c r="J238" s="107">
        <v>3.91</v>
      </c>
      <c r="K238" s="107">
        <v>16.52</v>
      </c>
      <c r="L238" s="107">
        <v>4.3099999999999996</v>
      </c>
      <c r="M238" s="107">
        <v>5.0199999999999996</v>
      </c>
    </row>
    <row r="239" spans="1:13" ht="16.5" hidden="1" customHeight="1">
      <c r="A239" s="106" t="s">
        <v>946</v>
      </c>
      <c r="B239" s="107" t="s">
        <v>1917</v>
      </c>
      <c r="C239" s="108" t="s">
        <v>86</v>
      </c>
      <c r="D239" s="107" t="s">
        <v>760</v>
      </c>
      <c r="E239" s="107" t="s">
        <v>1888</v>
      </c>
      <c r="F239" s="108" t="s">
        <v>142</v>
      </c>
      <c r="G239" s="107">
        <v>0.4</v>
      </c>
      <c r="H239" s="107">
        <v>0.55000000000000004</v>
      </c>
      <c r="I239" s="120">
        <v>0.55000000000000004</v>
      </c>
      <c r="J239" s="107">
        <v>0.64</v>
      </c>
      <c r="K239" s="107">
        <v>16.52</v>
      </c>
      <c r="L239" s="107">
        <v>0.22</v>
      </c>
      <c r="M239" s="107">
        <v>0.26</v>
      </c>
    </row>
    <row r="240" spans="1:13" ht="16.5" hidden="1" customHeight="1">
      <c r="A240" s="106" t="s">
        <v>949</v>
      </c>
      <c r="B240" s="107" t="s">
        <v>1918</v>
      </c>
      <c r="C240" s="108" t="s">
        <v>86</v>
      </c>
      <c r="D240" s="107" t="s">
        <v>1410</v>
      </c>
      <c r="E240" s="107" t="s">
        <v>45</v>
      </c>
      <c r="F240" s="108" t="s">
        <v>1411</v>
      </c>
      <c r="G240" s="107">
        <v>20.491800000000001</v>
      </c>
      <c r="H240" s="107">
        <v>0.48</v>
      </c>
      <c r="I240" s="120">
        <v>0.48</v>
      </c>
      <c r="J240" s="107">
        <v>0.56000000000000005</v>
      </c>
      <c r="K240" s="107">
        <v>16.52</v>
      </c>
      <c r="L240" s="107">
        <v>9.84</v>
      </c>
      <c r="M240" s="107">
        <v>11.48</v>
      </c>
    </row>
    <row r="241" spans="1:13" ht="16.5" hidden="1" customHeight="1">
      <c r="A241" s="106" t="s">
        <v>950</v>
      </c>
      <c r="B241" s="107" t="s">
        <v>1919</v>
      </c>
      <c r="C241" s="108" t="s">
        <v>86</v>
      </c>
      <c r="D241" s="107" t="s">
        <v>1413</v>
      </c>
      <c r="E241" s="107" t="s">
        <v>45</v>
      </c>
      <c r="F241" s="108" t="s">
        <v>1414</v>
      </c>
      <c r="G241" s="107">
        <v>2.3614000000000002</v>
      </c>
      <c r="H241" s="107">
        <v>2.98</v>
      </c>
      <c r="I241" s="120">
        <v>2.98</v>
      </c>
      <c r="J241" s="107">
        <v>3.47</v>
      </c>
      <c r="K241" s="107">
        <v>16.52</v>
      </c>
      <c r="L241" s="107">
        <v>7.04</v>
      </c>
      <c r="M241" s="107">
        <v>8.19</v>
      </c>
    </row>
    <row r="242" spans="1:13" ht="16.5" hidden="1" customHeight="1">
      <c r="A242" s="106" t="s">
        <v>953</v>
      </c>
      <c r="B242" s="109" t="s">
        <v>202</v>
      </c>
      <c r="C242" s="110" t="s">
        <v>86</v>
      </c>
      <c r="D242" s="109" t="s">
        <v>203</v>
      </c>
      <c r="E242" s="109" t="s">
        <v>204</v>
      </c>
      <c r="F242" s="110" t="s">
        <v>9</v>
      </c>
      <c r="G242" s="109">
        <v>1.4433</v>
      </c>
      <c r="H242" s="109">
        <v>319.11</v>
      </c>
      <c r="I242" s="121">
        <v>549.61</v>
      </c>
      <c r="J242" s="109">
        <v>549.61</v>
      </c>
      <c r="K242" s="109">
        <v>0</v>
      </c>
      <c r="L242" s="109">
        <v>793.25</v>
      </c>
      <c r="M242" s="109">
        <v>793.25</v>
      </c>
    </row>
    <row r="243" spans="1:13" ht="16.5" hidden="1" customHeight="1">
      <c r="A243" s="106" t="s">
        <v>954</v>
      </c>
      <c r="B243" s="109" t="s">
        <v>1920</v>
      </c>
      <c r="C243" s="110" t="s">
        <v>86</v>
      </c>
      <c r="D243" s="109" t="s">
        <v>203</v>
      </c>
      <c r="E243" s="109" t="s">
        <v>204</v>
      </c>
      <c r="F243" s="110" t="s">
        <v>103</v>
      </c>
      <c r="G243" s="109">
        <v>710.7</v>
      </c>
      <c r="H243" s="109">
        <v>0.32</v>
      </c>
      <c r="I243" s="121">
        <v>0.55000000000000004</v>
      </c>
      <c r="J243" s="109">
        <v>0.55000000000000004</v>
      </c>
      <c r="K243" s="109">
        <v>0</v>
      </c>
      <c r="L243" s="109">
        <v>390.89</v>
      </c>
      <c r="M243" s="109">
        <v>390.89</v>
      </c>
    </row>
    <row r="244" spans="1:13" ht="16.5" hidden="1" customHeight="1">
      <c r="A244" s="106" t="s">
        <v>955</v>
      </c>
      <c r="B244" s="109" t="s">
        <v>1921</v>
      </c>
      <c r="C244" s="110" t="s">
        <v>86</v>
      </c>
      <c r="D244" s="109" t="s">
        <v>203</v>
      </c>
      <c r="E244" s="109" t="s">
        <v>1922</v>
      </c>
      <c r="F244" s="110" t="s">
        <v>103</v>
      </c>
      <c r="G244" s="109">
        <v>138.631</v>
      </c>
      <c r="H244" s="109">
        <v>0.37</v>
      </c>
      <c r="I244" s="121">
        <v>0.55000000000000004</v>
      </c>
      <c r="J244" s="109">
        <v>0.55000000000000004</v>
      </c>
      <c r="K244" s="109">
        <v>0</v>
      </c>
      <c r="L244" s="109">
        <v>76.25</v>
      </c>
      <c r="M244" s="109">
        <v>76.25</v>
      </c>
    </row>
    <row r="245" spans="1:13" ht="16.5" hidden="1" customHeight="1">
      <c r="A245" s="106" t="s">
        <v>956</v>
      </c>
      <c r="B245" s="109" t="s">
        <v>1923</v>
      </c>
      <c r="C245" s="110" t="s">
        <v>86</v>
      </c>
      <c r="D245" s="109" t="s">
        <v>203</v>
      </c>
      <c r="E245" s="109" t="s">
        <v>1924</v>
      </c>
      <c r="F245" s="110" t="s">
        <v>103</v>
      </c>
      <c r="G245" s="109">
        <v>927.2432</v>
      </c>
      <c r="H245" s="109">
        <v>0.27</v>
      </c>
      <c r="I245" s="121">
        <v>0.55000000000000004</v>
      </c>
      <c r="J245" s="109">
        <v>0.55000000000000004</v>
      </c>
      <c r="K245" s="109">
        <v>0</v>
      </c>
      <c r="L245" s="109">
        <v>509.98</v>
      </c>
      <c r="M245" s="109">
        <v>509.98</v>
      </c>
    </row>
    <row r="246" spans="1:13" ht="16.5" hidden="1" customHeight="1">
      <c r="A246" s="111" t="s">
        <v>959</v>
      </c>
      <c r="B246" s="118" t="s">
        <v>1925</v>
      </c>
      <c r="C246" s="119" t="s">
        <v>86</v>
      </c>
      <c r="D246" s="118" t="s">
        <v>1926</v>
      </c>
      <c r="E246" s="118" t="s">
        <v>45</v>
      </c>
      <c r="F246" s="119" t="s">
        <v>103</v>
      </c>
      <c r="G246" s="118">
        <v>342.923</v>
      </c>
      <c r="H246" s="118">
        <v>0.08</v>
      </c>
      <c r="I246" s="124">
        <v>0.08</v>
      </c>
      <c r="J246" s="118">
        <v>0.08</v>
      </c>
      <c r="K246" s="118">
        <v>2.92</v>
      </c>
      <c r="L246" s="118">
        <v>27.43</v>
      </c>
      <c r="M246" s="118">
        <v>27.43</v>
      </c>
    </row>
    <row r="247" spans="1:13" ht="16.5" hidden="1" customHeight="1">
      <c r="A247" s="111" t="s">
        <v>962</v>
      </c>
      <c r="B247" s="118" t="s">
        <v>1925</v>
      </c>
      <c r="C247" s="119" t="s">
        <v>86</v>
      </c>
      <c r="D247" s="118" t="s">
        <v>1926</v>
      </c>
      <c r="E247" s="118" t="s">
        <v>45</v>
      </c>
      <c r="F247" s="119" t="s">
        <v>103</v>
      </c>
      <c r="G247" s="118">
        <v>75.067999999999998</v>
      </c>
      <c r="H247" s="118">
        <v>0.08</v>
      </c>
      <c r="I247" s="124">
        <v>0.08</v>
      </c>
      <c r="J247" s="118">
        <v>8.2000000000000003E-2</v>
      </c>
      <c r="K247" s="118">
        <v>2.92</v>
      </c>
      <c r="L247" s="118">
        <v>6.01</v>
      </c>
      <c r="M247" s="118">
        <v>6.16</v>
      </c>
    </row>
    <row r="248" spans="1:13" ht="16.5" hidden="1" customHeight="1">
      <c r="A248" s="111" t="s">
        <v>965</v>
      </c>
      <c r="B248" s="125" t="s">
        <v>206</v>
      </c>
      <c r="C248" s="126" t="s">
        <v>86</v>
      </c>
      <c r="D248" s="125" t="s">
        <v>207</v>
      </c>
      <c r="E248" s="125" t="s">
        <v>45</v>
      </c>
      <c r="F248" s="126" t="s">
        <v>43</v>
      </c>
      <c r="G248" s="125">
        <v>4.2587999999999999</v>
      </c>
      <c r="H248" s="125">
        <v>78.680000000000007</v>
      </c>
      <c r="I248" s="121">
        <v>283.14999999999998</v>
      </c>
      <c r="J248" s="125">
        <v>283.14999999999998</v>
      </c>
      <c r="K248" s="125">
        <v>0</v>
      </c>
      <c r="L248" s="125">
        <v>1205.8800000000001</v>
      </c>
      <c r="M248" s="125">
        <v>1205.8800000000001</v>
      </c>
    </row>
    <row r="249" spans="1:13" ht="16.5" hidden="1" customHeight="1">
      <c r="A249" s="111" t="s">
        <v>966</v>
      </c>
      <c r="B249" s="125" t="s">
        <v>206</v>
      </c>
      <c r="C249" s="126" t="s">
        <v>86</v>
      </c>
      <c r="D249" s="125" t="s">
        <v>207</v>
      </c>
      <c r="E249" s="125" t="s">
        <v>45</v>
      </c>
      <c r="F249" s="126" t="s">
        <v>43</v>
      </c>
      <c r="G249" s="125">
        <v>1.1449</v>
      </c>
      <c r="H249" s="125">
        <v>78.680000000000007</v>
      </c>
      <c r="I249" s="121">
        <v>291.7</v>
      </c>
      <c r="J249" s="125">
        <v>291.7</v>
      </c>
      <c r="K249" s="125">
        <v>0</v>
      </c>
      <c r="L249" s="125">
        <v>333.97</v>
      </c>
      <c r="M249" s="125">
        <v>333.97</v>
      </c>
    </row>
    <row r="250" spans="1:13" ht="16.5" hidden="1" customHeight="1">
      <c r="A250" s="106" t="s">
        <v>967</v>
      </c>
      <c r="B250" s="109" t="s">
        <v>1927</v>
      </c>
      <c r="C250" s="110" t="s">
        <v>86</v>
      </c>
      <c r="D250" s="109" t="s">
        <v>207</v>
      </c>
      <c r="E250" s="109" t="s">
        <v>45</v>
      </c>
      <c r="F250" s="110" t="s">
        <v>43</v>
      </c>
      <c r="G250" s="109">
        <v>1.0629999999999999</v>
      </c>
      <c r="H250" s="109">
        <v>48.56</v>
      </c>
      <c r="I250" s="121">
        <v>283.14999999999998</v>
      </c>
      <c r="J250" s="109">
        <v>283.14999999999998</v>
      </c>
      <c r="K250" s="109">
        <v>0</v>
      </c>
      <c r="L250" s="109">
        <v>300.99</v>
      </c>
      <c r="M250" s="109">
        <v>300.99</v>
      </c>
    </row>
    <row r="251" spans="1:13" ht="16.5" hidden="1" customHeight="1">
      <c r="A251" s="106" t="s">
        <v>970</v>
      </c>
      <c r="B251" s="109" t="s">
        <v>1928</v>
      </c>
      <c r="C251" s="110" t="s">
        <v>86</v>
      </c>
      <c r="D251" s="109" t="s">
        <v>210</v>
      </c>
      <c r="E251" s="109" t="s">
        <v>119</v>
      </c>
      <c r="F251" s="110" t="s">
        <v>43</v>
      </c>
      <c r="G251" s="109">
        <v>0.38300000000000001</v>
      </c>
      <c r="H251" s="109">
        <v>96.6</v>
      </c>
      <c r="I251" s="121">
        <v>210.18</v>
      </c>
      <c r="J251" s="109">
        <v>210.18</v>
      </c>
      <c r="K251" s="109">
        <v>0</v>
      </c>
      <c r="L251" s="109">
        <v>80.5</v>
      </c>
      <c r="M251" s="109">
        <v>80.5</v>
      </c>
    </row>
    <row r="252" spans="1:13" ht="16.5" hidden="1" customHeight="1">
      <c r="A252" s="106" t="s">
        <v>973</v>
      </c>
      <c r="B252" s="109" t="s">
        <v>1929</v>
      </c>
      <c r="C252" s="110" t="s">
        <v>86</v>
      </c>
      <c r="D252" s="109" t="s">
        <v>210</v>
      </c>
      <c r="E252" s="109" t="s">
        <v>119</v>
      </c>
      <c r="F252" s="110" t="s">
        <v>43</v>
      </c>
      <c r="G252" s="109">
        <v>0.89080000000000004</v>
      </c>
      <c r="H252" s="109">
        <v>63.92</v>
      </c>
      <c r="I252" s="121">
        <v>210.18</v>
      </c>
      <c r="J252" s="109">
        <v>210.18</v>
      </c>
      <c r="K252" s="109">
        <v>0</v>
      </c>
      <c r="L252" s="109">
        <v>187.23</v>
      </c>
      <c r="M252" s="109">
        <v>187.23</v>
      </c>
    </row>
    <row r="253" spans="1:13" ht="16.5" hidden="1" customHeight="1">
      <c r="A253" s="106" t="s">
        <v>977</v>
      </c>
      <c r="B253" s="107" t="s">
        <v>1930</v>
      </c>
      <c r="C253" s="108" t="s">
        <v>86</v>
      </c>
      <c r="D253" s="107" t="s">
        <v>1931</v>
      </c>
      <c r="E253" s="107" t="s">
        <v>45</v>
      </c>
      <c r="F253" s="108" t="s">
        <v>43</v>
      </c>
      <c r="G253" s="107">
        <v>4.9024999999999999</v>
      </c>
      <c r="H253" s="107">
        <v>378.64</v>
      </c>
      <c r="I253" s="120">
        <v>378.64</v>
      </c>
      <c r="J253" s="107">
        <v>441.19</v>
      </c>
      <c r="K253" s="107">
        <v>16.52</v>
      </c>
      <c r="L253" s="107">
        <v>1856.28</v>
      </c>
      <c r="M253" s="107">
        <v>2162.9299999999998</v>
      </c>
    </row>
    <row r="254" spans="1:13" ht="16.5" hidden="1" customHeight="1">
      <c r="A254" s="106" t="s">
        <v>978</v>
      </c>
      <c r="B254" s="109" t="s">
        <v>1932</v>
      </c>
      <c r="C254" s="110" t="s">
        <v>86</v>
      </c>
      <c r="D254" s="109" t="s">
        <v>229</v>
      </c>
      <c r="E254" s="109" t="s">
        <v>230</v>
      </c>
      <c r="F254" s="110" t="s">
        <v>231</v>
      </c>
      <c r="G254" s="109">
        <v>8.8200000000000001E-2</v>
      </c>
      <c r="H254" s="109">
        <v>231.72</v>
      </c>
      <c r="I254" s="121">
        <v>438.2</v>
      </c>
      <c r="J254" s="109">
        <v>438.2</v>
      </c>
      <c r="K254" s="109">
        <v>0</v>
      </c>
      <c r="L254" s="109">
        <v>38.65</v>
      </c>
      <c r="M254" s="109">
        <v>38.65</v>
      </c>
    </row>
    <row r="255" spans="1:13" ht="16.5" hidden="1" customHeight="1">
      <c r="A255" s="111" t="s">
        <v>979</v>
      </c>
      <c r="B255" s="125" t="s">
        <v>1933</v>
      </c>
      <c r="C255" s="126" t="s">
        <v>86</v>
      </c>
      <c r="D255" s="125" t="s">
        <v>1934</v>
      </c>
      <c r="E255" s="125" t="s">
        <v>230</v>
      </c>
      <c r="F255" s="126" t="s">
        <v>231</v>
      </c>
      <c r="G255" s="125">
        <v>0.25600000000000001</v>
      </c>
      <c r="H255" s="125">
        <v>248</v>
      </c>
      <c r="I255" s="121">
        <v>438.2</v>
      </c>
      <c r="J255" s="125">
        <v>450.995</v>
      </c>
      <c r="K255" s="125">
        <v>2.92</v>
      </c>
      <c r="L255" s="125">
        <v>112.18</v>
      </c>
      <c r="M255" s="125">
        <v>115.45</v>
      </c>
    </row>
    <row r="256" spans="1:13" ht="16.5" hidden="1" customHeight="1">
      <c r="A256" s="111" t="s">
        <v>980</v>
      </c>
      <c r="B256" s="125" t="s">
        <v>1933</v>
      </c>
      <c r="C256" s="126" t="s">
        <v>86</v>
      </c>
      <c r="D256" s="125" t="s">
        <v>1934</v>
      </c>
      <c r="E256" s="125" t="s">
        <v>230</v>
      </c>
      <c r="F256" s="126" t="s">
        <v>231</v>
      </c>
      <c r="G256" s="125">
        <v>3.984</v>
      </c>
      <c r="H256" s="125">
        <v>248</v>
      </c>
      <c r="I256" s="121">
        <v>345.42</v>
      </c>
      <c r="J256" s="125">
        <v>390.33</v>
      </c>
      <c r="K256" s="125">
        <v>13</v>
      </c>
      <c r="L256" s="125">
        <v>1376.15</v>
      </c>
      <c r="M256" s="125">
        <v>1555.07</v>
      </c>
    </row>
    <row r="257" spans="1:13" ht="16.5" hidden="1" customHeight="1">
      <c r="A257" s="106" t="s">
        <v>981</v>
      </c>
      <c r="B257" s="107" t="s">
        <v>1935</v>
      </c>
      <c r="C257" s="108" t="s">
        <v>86</v>
      </c>
      <c r="D257" s="107" t="s">
        <v>1936</v>
      </c>
      <c r="E257" s="107" t="s">
        <v>45</v>
      </c>
      <c r="F257" s="108" t="s">
        <v>43</v>
      </c>
      <c r="G257" s="107">
        <v>1.9E-2</v>
      </c>
      <c r="H257" s="107">
        <v>1630.62</v>
      </c>
      <c r="I257" s="120">
        <v>1630.62</v>
      </c>
      <c r="J257" s="107">
        <v>1900</v>
      </c>
      <c r="K257" s="107">
        <v>16.52</v>
      </c>
      <c r="L257" s="107">
        <v>30.98</v>
      </c>
      <c r="M257" s="107">
        <v>36.1</v>
      </c>
    </row>
    <row r="258" spans="1:13" ht="16.5" hidden="1" customHeight="1">
      <c r="A258" s="106" t="s">
        <v>982</v>
      </c>
      <c r="B258" s="107" t="s">
        <v>1937</v>
      </c>
      <c r="C258" s="108" t="s">
        <v>86</v>
      </c>
      <c r="D258" s="107" t="s">
        <v>1938</v>
      </c>
      <c r="E258" s="107" t="s">
        <v>45</v>
      </c>
      <c r="F258" s="108" t="s">
        <v>43</v>
      </c>
      <c r="G258" s="107">
        <v>8.2000000000000003E-2</v>
      </c>
      <c r="H258" s="107">
        <v>1329.2</v>
      </c>
      <c r="I258" s="120">
        <v>1329.2</v>
      </c>
      <c r="J258" s="107">
        <v>1548.78</v>
      </c>
      <c r="K258" s="107">
        <v>16.52</v>
      </c>
      <c r="L258" s="107">
        <v>108.99</v>
      </c>
      <c r="M258" s="107">
        <v>127</v>
      </c>
    </row>
    <row r="259" spans="1:13" ht="16.5" hidden="1" customHeight="1">
      <c r="A259" s="106" t="s">
        <v>985</v>
      </c>
      <c r="B259" s="109" t="s">
        <v>1939</v>
      </c>
      <c r="C259" s="110" t="s">
        <v>86</v>
      </c>
      <c r="D259" s="109" t="s">
        <v>1936</v>
      </c>
      <c r="E259" s="109" t="s">
        <v>45</v>
      </c>
      <c r="F259" s="110" t="s">
        <v>43</v>
      </c>
      <c r="G259" s="109">
        <v>1.1597999999999999</v>
      </c>
      <c r="H259" s="109">
        <v>1057.5999999999999</v>
      </c>
      <c r="I259" s="121">
        <v>1194.9000000000001</v>
      </c>
      <c r="J259" s="109">
        <v>1392.297</v>
      </c>
      <c r="K259" s="109">
        <v>16.52</v>
      </c>
      <c r="L259" s="109">
        <v>1385.85</v>
      </c>
      <c r="M259" s="109">
        <v>1614.79</v>
      </c>
    </row>
    <row r="260" spans="1:13" ht="16.5" hidden="1" customHeight="1">
      <c r="A260" s="106" t="s">
        <v>988</v>
      </c>
      <c r="B260" s="107" t="s">
        <v>1940</v>
      </c>
      <c r="C260" s="108" t="s">
        <v>86</v>
      </c>
      <c r="D260" s="107" t="s">
        <v>1938</v>
      </c>
      <c r="E260" s="107" t="s">
        <v>45</v>
      </c>
      <c r="F260" s="108" t="s">
        <v>43</v>
      </c>
      <c r="G260" s="107">
        <v>5.1400000000000001E-2</v>
      </c>
      <c r="H260" s="107">
        <v>823.89</v>
      </c>
      <c r="I260" s="120">
        <v>823.89</v>
      </c>
      <c r="J260" s="107">
        <v>960</v>
      </c>
      <c r="K260" s="107">
        <v>16.52</v>
      </c>
      <c r="L260" s="107">
        <v>42.35</v>
      </c>
      <c r="M260" s="107">
        <v>49.34</v>
      </c>
    </row>
    <row r="261" spans="1:13" ht="16.5" hidden="1" customHeight="1">
      <c r="A261" s="111" t="s">
        <v>992</v>
      </c>
      <c r="B261" s="118" t="s">
        <v>1941</v>
      </c>
      <c r="C261" s="119" t="s">
        <v>86</v>
      </c>
      <c r="D261" s="118" t="s">
        <v>1938</v>
      </c>
      <c r="E261" s="118" t="s">
        <v>1942</v>
      </c>
      <c r="F261" s="119" t="s">
        <v>1093</v>
      </c>
      <c r="G261" s="118">
        <v>0.28000000000000003</v>
      </c>
      <c r="H261" s="118">
        <v>85.68</v>
      </c>
      <c r="I261" s="124">
        <v>85.68</v>
      </c>
      <c r="J261" s="118">
        <v>99.84</v>
      </c>
      <c r="K261" s="118">
        <v>16.52</v>
      </c>
      <c r="L261" s="118">
        <v>23.99</v>
      </c>
      <c r="M261" s="118">
        <v>27.96</v>
      </c>
    </row>
    <row r="262" spans="1:13" ht="16.5" hidden="1" customHeight="1">
      <c r="A262" s="111" t="s">
        <v>995</v>
      </c>
      <c r="B262" s="118" t="s">
        <v>1941</v>
      </c>
      <c r="C262" s="119" t="s">
        <v>86</v>
      </c>
      <c r="D262" s="118" t="s">
        <v>1938</v>
      </c>
      <c r="E262" s="118" t="s">
        <v>1942</v>
      </c>
      <c r="F262" s="119" t="s">
        <v>1093</v>
      </c>
      <c r="G262" s="118">
        <v>1.1200000000000001</v>
      </c>
      <c r="H262" s="118">
        <v>85.68</v>
      </c>
      <c r="I262" s="124">
        <v>85.68</v>
      </c>
      <c r="J262" s="118">
        <v>99.83</v>
      </c>
      <c r="K262" s="118">
        <v>16.52</v>
      </c>
      <c r="L262" s="118">
        <v>95.96</v>
      </c>
      <c r="M262" s="118">
        <v>111.81</v>
      </c>
    </row>
    <row r="263" spans="1:13" ht="16.5" hidden="1" customHeight="1">
      <c r="A263" s="106" t="s">
        <v>996</v>
      </c>
      <c r="B263" s="109" t="s">
        <v>1943</v>
      </c>
      <c r="C263" s="110" t="s">
        <v>86</v>
      </c>
      <c r="D263" s="109" t="s">
        <v>1944</v>
      </c>
      <c r="E263" s="109" t="s">
        <v>1945</v>
      </c>
      <c r="F263" s="110" t="s">
        <v>43</v>
      </c>
      <c r="G263" s="109">
        <v>4.8399999999999999E-2</v>
      </c>
      <c r="H263" s="109">
        <v>1194.9000000000001</v>
      </c>
      <c r="I263" s="121">
        <v>2059.73</v>
      </c>
      <c r="J263" s="109">
        <v>2400</v>
      </c>
      <c r="K263" s="109">
        <v>16.52</v>
      </c>
      <c r="L263" s="109">
        <v>99.69</v>
      </c>
      <c r="M263" s="109">
        <v>116.16</v>
      </c>
    </row>
    <row r="264" spans="1:13" ht="16.5" hidden="1" customHeight="1">
      <c r="A264" s="106" t="s">
        <v>997</v>
      </c>
      <c r="B264" s="109" t="s">
        <v>1946</v>
      </c>
      <c r="C264" s="110" t="s">
        <v>86</v>
      </c>
      <c r="D264" s="109" t="s">
        <v>791</v>
      </c>
      <c r="E264" s="109" t="s">
        <v>1947</v>
      </c>
      <c r="F264" s="110" t="s">
        <v>127</v>
      </c>
      <c r="G264" s="109">
        <v>6.21</v>
      </c>
      <c r="H264" s="109">
        <v>11.47</v>
      </c>
      <c r="I264" s="121">
        <v>18</v>
      </c>
      <c r="J264" s="109">
        <v>20.974</v>
      </c>
      <c r="K264" s="109">
        <v>16.52</v>
      </c>
      <c r="L264" s="109">
        <v>111.78</v>
      </c>
      <c r="M264" s="109">
        <v>130.25</v>
      </c>
    </row>
    <row r="265" spans="1:13" ht="16.5" hidden="1" customHeight="1">
      <c r="A265" s="106" t="s">
        <v>1000</v>
      </c>
      <c r="B265" s="109" t="s">
        <v>1948</v>
      </c>
      <c r="C265" s="110" t="s">
        <v>86</v>
      </c>
      <c r="D265" s="109" t="s">
        <v>791</v>
      </c>
      <c r="E265" s="109" t="s">
        <v>1947</v>
      </c>
      <c r="F265" s="110" t="s">
        <v>127</v>
      </c>
      <c r="G265" s="109">
        <v>0.4</v>
      </c>
      <c r="H265" s="109">
        <v>7.38</v>
      </c>
      <c r="I265" s="121">
        <v>18</v>
      </c>
      <c r="J265" s="109">
        <v>20.974</v>
      </c>
      <c r="K265" s="109">
        <v>16.52</v>
      </c>
      <c r="L265" s="109">
        <v>7.2</v>
      </c>
      <c r="M265" s="109">
        <v>8.39</v>
      </c>
    </row>
    <row r="266" spans="1:13" ht="16.5" hidden="1" customHeight="1">
      <c r="A266" s="106" t="s">
        <v>1001</v>
      </c>
      <c r="B266" s="116" t="s">
        <v>1949</v>
      </c>
      <c r="C266" s="117" t="s">
        <v>355</v>
      </c>
      <c r="D266" s="116" t="s">
        <v>1950</v>
      </c>
      <c r="E266" s="116" t="s">
        <v>45</v>
      </c>
      <c r="F266" s="117" t="s">
        <v>127</v>
      </c>
      <c r="G266" s="116">
        <v>65.952500000000001</v>
      </c>
      <c r="H266" s="116">
        <v>44.63</v>
      </c>
      <c r="I266" s="123">
        <v>44.63</v>
      </c>
      <c r="J266" s="116">
        <v>52</v>
      </c>
      <c r="K266" s="116">
        <v>16.52</v>
      </c>
      <c r="L266" s="116">
        <v>2943.46</v>
      </c>
      <c r="M266" s="116">
        <v>3429.53</v>
      </c>
    </row>
    <row r="267" spans="1:13" ht="16.5" hidden="1" customHeight="1">
      <c r="A267" s="106" t="s">
        <v>1005</v>
      </c>
      <c r="B267" s="107" t="s">
        <v>1416</v>
      </c>
      <c r="C267" s="108" t="s">
        <v>86</v>
      </c>
      <c r="D267" s="107" t="s">
        <v>1417</v>
      </c>
      <c r="E267" s="107" t="s">
        <v>1418</v>
      </c>
      <c r="F267" s="108" t="s">
        <v>142</v>
      </c>
      <c r="G267" s="107">
        <v>459.38</v>
      </c>
      <c r="H267" s="107">
        <v>0.45</v>
      </c>
      <c r="I267" s="120">
        <v>0.45</v>
      </c>
      <c r="J267" s="107">
        <v>0.52</v>
      </c>
      <c r="K267" s="107">
        <v>16.52</v>
      </c>
      <c r="L267" s="107">
        <v>206.72</v>
      </c>
      <c r="M267" s="107">
        <v>238.88</v>
      </c>
    </row>
    <row r="268" spans="1:13" ht="16.5" hidden="1" customHeight="1">
      <c r="A268" s="106" t="s">
        <v>1006</v>
      </c>
      <c r="B268" s="107" t="s">
        <v>1419</v>
      </c>
      <c r="C268" s="108" t="s">
        <v>86</v>
      </c>
      <c r="D268" s="107" t="s">
        <v>1417</v>
      </c>
      <c r="E268" s="107" t="s">
        <v>1420</v>
      </c>
      <c r="F268" s="108" t="s">
        <v>142</v>
      </c>
      <c r="G268" s="107">
        <v>247.2</v>
      </c>
      <c r="H268" s="107">
        <v>0.73</v>
      </c>
      <c r="I268" s="120">
        <v>0.73</v>
      </c>
      <c r="J268" s="107">
        <v>0.85</v>
      </c>
      <c r="K268" s="107">
        <v>16.52</v>
      </c>
      <c r="L268" s="107">
        <v>180.46</v>
      </c>
      <c r="M268" s="107">
        <v>210.12</v>
      </c>
    </row>
    <row r="269" spans="1:13" ht="16.5" hidden="1" customHeight="1">
      <c r="A269" s="106" t="s">
        <v>1010</v>
      </c>
      <c r="B269" s="107" t="s">
        <v>1951</v>
      </c>
      <c r="C269" s="108" t="s">
        <v>86</v>
      </c>
      <c r="D269" s="107" t="s">
        <v>1952</v>
      </c>
      <c r="E269" s="107" t="s">
        <v>1953</v>
      </c>
      <c r="F269" s="108" t="s">
        <v>103</v>
      </c>
      <c r="G269" s="107">
        <v>1.6</v>
      </c>
      <c r="H269" s="107">
        <v>12.44</v>
      </c>
      <c r="I269" s="120">
        <v>12.44</v>
      </c>
      <c r="J269" s="107">
        <v>14.49</v>
      </c>
      <c r="K269" s="107">
        <v>16.52</v>
      </c>
      <c r="L269" s="107">
        <v>19.899999999999999</v>
      </c>
      <c r="M269" s="107">
        <v>23.18</v>
      </c>
    </row>
    <row r="270" spans="1:13" ht="16.5" hidden="1" customHeight="1">
      <c r="A270" s="106" t="s">
        <v>1013</v>
      </c>
      <c r="B270" s="107" t="s">
        <v>1954</v>
      </c>
      <c r="C270" s="108" t="s">
        <v>86</v>
      </c>
      <c r="D270" s="107" t="s">
        <v>265</v>
      </c>
      <c r="E270" s="107" t="s">
        <v>1432</v>
      </c>
      <c r="F270" s="108" t="s">
        <v>103</v>
      </c>
      <c r="G270" s="107">
        <v>10.651999999999999</v>
      </c>
      <c r="H270" s="107">
        <v>14.28</v>
      </c>
      <c r="I270" s="120">
        <v>14.28</v>
      </c>
      <c r="J270" s="107">
        <v>16.64</v>
      </c>
      <c r="K270" s="107">
        <v>16.52</v>
      </c>
      <c r="L270" s="107">
        <v>152.11000000000001</v>
      </c>
      <c r="M270" s="107">
        <v>177.25</v>
      </c>
    </row>
    <row r="271" spans="1:13" ht="16.5" hidden="1" customHeight="1">
      <c r="A271" s="106" t="s">
        <v>1016</v>
      </c>
      <c r="B271" s="116" t="s">
        <v>1955</v>
      </c>
      <c r="C271" s="117" t="s">
        <v>355</v>
      </c>
      <c r="D271" s="116" t="s">
        <v>1430</v>
      </c>
      <c r="E271" s="116" t="s">
        <v>45</v>
      </c>
      <c r="F271" s="117" t="s">
        <v>103</v>
      </c>
      <c r="G271" s="116">
        <v>17.2423</v>
      </c>
      <c r="H271" s="116">
        <v>9.01</v>
      </c>
      <c r="I271" s="123">
        <v>9.01</v>
      </c>
      <c r="J271" s="116">
        <v>10.5</v>
      </c>
      <c r="K271" s="116">
        <v>16.52</v>
      </c>
      <c r="L271" s="116">
        <v>155.35</v>
      </c>
      <c r="M271" s="116">
        <v>181.04</v>
      </c>
    </row>
    <row r="272" spans="1:13" ht="16.5" hidden="1" customHeight="1">
      <c r="A272" s="106" t="s">
        <v>1017</v>
      </c>
      <c r="B272" s="107" t="s">
        <v>1956</v>
      </c>
      <c r="C272" s="108" t="s">
        <v>86</v>
      </c>
      <c r="D272" s="107" t="s">
        <v>1957</v>
      </c>
      <c r="E272" s="107" t="s">
        <v>45</v>
      </c>
      <c r="F272" s="108" t="s">
        <v>103</v>
      </c>
      <c r="G272" s="107">
        <v>14.526999999999999</v>
      </c>
      <c r="H272" s="107">
        <v>5.58</v>
      </c>
      <c r="I272" s="120">
        <v>5.58</v>
      </c>
      <c r="J272" s="107">
        <v>6.5</v>
      </c>
      <c r="K272" s="107">
        <v>16.52</v>
      </c>
      <c r="L272" s="107">
        <v>81.06</v>
      </c>
      <c r="M272" s="107">
        <v>94.43</v>
      </c>
    </row>
    <row r="273" spans="1:13" ht="16.5" hidden="1" customHeight="1">
      <c r="A273" s="106" t="s">
        <v>1020</v>
      </c>
      <c r="B273" s="107" t="s">
        <v>1958</v>
      </c>
      <c r="C273" s="108" t="s">
        <v>86</v>
      </c>
      <c r="D273" s="107" t="s">
        <v>1959</v>
      </c>
      <c r="E273" s="107" t="s">
        <v>45</v>
      </c>
      <c r="F273" s="108" t="s">
        <v>103</v>
      </c>
      <c r="G273" s="107">
        <v>0.91820000000000002</v>
      </c>
      <c r="H273" s="107">
        <v>7.29</v>
      </c>
      <c r="I273" s="120">
        <v>7.29</v>
      </c>
      <c r="J273" s="107">
        <v>8.5</v>
      </c>
      <c r="K273" s="107">
        <v>16.52</v>
      </c>
      <c r="L273" s="107">
        <v>6.69</v>
      </c>
      <c r="M273" s="107">
        <v>7.8</v>
      </c>
    </row>
    <row r="274" spans="1:13" ht="16.5" hidden="1" customHeight="1">
      <c r="A274" s="106" t="s">
        <v>1021</v>
      </c>
      <c r="B274" s="109" t="s">
        <v>1960</v>
      </c>
      <c r="C274" s="110" t="s">
        <v>86</v>
      </c>
      <c r="D274" s="109" t="s">
        <v>1422</v>
      </c>
      <c r="E274" s="109" t="s">
        <v>45</v>
      </c>
      <c r="F274" s="110" t="s">
        <v>103</v>
      </c>
      <c r="G274" s="109">
        <v>0.05</v>
      </c>
      <c r="H274" s="109">
        <v>7.48</v>
      </c>
      <c r="I274" s="121">
        <v>13.86</v>
      </c>
      <c r="J274" s="109">
        <v>16.149999999999999</v>
      </c>
      <c r="K274" s="109">
        <v>16.52</v>
      </c>
      <c r="L274" s="109">
        <v>0.69</v>
      </c>
      <c r="M274" s="109">
        <v>0.81</v>
      </c>
    </row>
    <row r="275" spans="1:13" ht="16.5" hidden="1" customHeight="1">
      <c r="A275" s="111" t="s">
        <v>1025</v>
      </c>
      <c r="B275" s="125" t="s">
        <v>1961</v>
      </c>
      <c r="C275" s="126" t="s">
        <v>86</v>
      </c>
      <c r="D275" s="125" t="s">
        <v>1424</v>
      </c>
      <c r="E275" s="125" t="s">
        <v>45</v>
      </c>
      <c r="F275" s="126" t="s">
        <v>103</v>
      </c>
      <c r="G275" s="125">
        <v>0.15</v>
      </c>
      <c r="H275" s="125">
        <v>6.18</v>
      </c>
      <c r="I275" s="121">
        <v>11.01</v>
      </c>
      <c r="J275" s="125">
        <v>12.83</v>
      </c>
      <c r="K275" s="125">
        <v>16.52</v>
      </c>
      <c r="L275" s="125">
        <v>1.65</v>
      </c>
      <c r="M275" s="125">
        <v>1.92</v>
      </c>
    </row>
    <row r="276" spans="1:13" ht="16.5" hidden="1" customHeight="1">
      <c r="A276" s="111" t="s">
        <v>1028</v>
      </c>
      <c r="B276" s="125" t="s">
        <v>1961</v>
      </c>
      <c r="C276" s="126" t="s">
        <v>86</v>
      </c>
      <c r="D276" s="125" t="s">
        <v>1424</v>
      </c>
      <c r="E276" s="125" t="s">
        <v>45</v>
      </c>
      <c r="F276" s="126" t="s">
        <v>103</v>
      </c>
      <c r="G276" s="125">
        <v>25.711400000000001</v>
      </c>
      <c r="H276" s="125">
        <v>6.18</v>
      </c>
      <c r="I276" s="121">
        <v>11.01</v>
      </c>
      <c r="J276" s="125">
        <v>12.829000000000001</v>
      </c>
      <c r="K276" s="125">
        <v>16.52</v>
      </c>
      <c r="L276" s="125">
        <v>283.08</v>
      </c>
      <c r="M276" s="125">
        <v>329.85</v>
      </c>
    </row>
    <row r="277" spans="1:13" ht="16.5" hidden="1" customHeight="1">
      <c r="A277" s="111" t="s">
        <v>1029</v>
      </c>
      <c r="B277" s="125" t="s">
        <v>1962</v>
      </c>
      <c r="C277" s="126" t="s">
        <v>86</v>
      </c>
      <c r="D277" s="125" t="s">
        <v>1963</v>
      </c>
      <c r="E277" s="125" t="s">
        <v>45</v>
      </c>
      <c r="F277" s="126" t="s">
        <v>103</v>
      </c>
      <c r="G277" s="125">
        <v>6.3803000000000001</v>
      </c>
      <c r="H277" s="125">
        <v>5.58</v>
      </c>
      <c r="I277" s="121">
        <v>7.18</v>
      </c>
      <c r="J277" s="125">
        <v>8.4</v>
      </c>
      <c r="K277" s="125">
        <v>17</v>
      </c>
      <c r="L277" s="125">
        <v>45.81</v>
      </c>
      <c r="M277" s="125">
        <v>53.59</v>
      </c>
    </row>
    <row r="278" spans="1:13" ht="16.5" hidden="1" customHeight="1">
      <c r="A278" s="111" t="s">
        <v>1030</v>
      </c>
      <c r="B278" s="125" t="s">
        <v>1962</v>
      </c>
      <c r="C278" s="126" t="s">
        <v>86</v>
      </c>
      <c r="D278" s="125" t="s">
        <v>1963</v>
      </c>
      <c r="E278" s="125" t="s">
        <v>45</v>
      </c>
      <c r="F278" s="126" t="s">
        <v>103</v>
      </c>
      <c r="G278" s="125">
        <v>12.1</v>
      </c>
      <c r="H278" s="125">
        <v>5.58</v>
      </c>
      <c r="I278" s="121">
        <v>7.18</v>
      </c>
      <c r="J278" s="125">
        <v>8.3659999999999997</v>
      </c>
      <c r="K278" s="125">
        <v>16.52</v>
      </c>
      <c r="L278" s="125">
        <v>86.88</v>
      </c>
      <c r="M278" s="125">
        <v>101.23</v>
      </c>
    </row>
    <row r="279" spans="1:13" ht="16.5" hidden="1" customHeight="1">
      <c r="A279" s="111" t="s">
        <v>1033</v>
      </c>
      <c r="B279" s="125" t="s">
        <v>1962</v>
      </c>
      <c r="C279" s="126" t="s">
        <v>86</v>
      </c>
      <c r="D279" s="125" t="s">
        <v>1963</v>
      </c>
      <c r="E279" s="125" t="s">
        <v>45</v>
      </c>
      <c r="F279" s="126" t="s">
        <v>103</v>
      </c>
      <c r="G279" s="125">
        <v>5.2363</v>
      </c>
      <c r="H279" s="125">
        <v>5.58</v>
      </c>
      <c r="I279" s="121">
        <v>7.18</v>
      </c>
      <c r="J279" s="125">
        <v>8.4009999999999998</v>
      </c>
      <c r="K279" s="125">
        <v>17</v>
      </c>
      <c r="L279" s="125">
        <v>37.6</v>
      </c>
      <c r="M279" s="125">
        <v>43.99</v>
      </c>
    </row>
    <row r="280" spans="1:13" ht="16.5" hidden="1" customHeight="1">
      <c r="A280" s="111" t="s">
        <v>1034</v>
      </c>
      <c r="B280" s="140" t="s">
        <v>1964</v>
      </c>
      <c r="C280" s="141" t="s">
        <v>355</v>
      </c>
      <c r="D280" s="140" t="s">
        <v>1965</v>
      </c>
      <c r="E280" s="140" t="s">
        <v>45</v>
      </c>
      <c r="F280" s="141" t="s">
        <v>103</v>
      </c>
      <c r="G280" s="140">
        <v>21.717700000000001</v>
      </c>
      <c r="H280" s="140">
        <v>9.01</v>
      </c>
      <c r="I280" s="144">
        <v>9.01</v>
      </c>
      <c r="J280" s="140">
        <v>10.5</v>
      </c>
      <c r="K280" s="140">
        <v>16.52</v>
      </c>
      <c r="L280" s="140">
        <v>195.68</v>
      </c>
      <c r="M280" s="140">
        <v>228.04</v>
      </c>
    </row>
    <row r="281" spans="1:13" ht="16.5" hidden="1" customHeight="1">
      <c r="A281" s="111" t="s">
        <v>1035</v>
      </c>
      <c r="B281" s="140" t="s">
        <v>1964</v>
      </c>
      <c r="C281" s="141" t="s">
        <v>355</v>
      </c>
      <c r="D281" s="140" t="s">
        <v>1965</v>
      </c>
      <c r="E281" s="140" t="s">
        <v>45</v>
      </c>
      <c r="F281" s="141" t="s">
        <v>103</v>
      </c>
      <c r="G281" s="140">
        <v>5.1755000000000004</v>
      </c>
      <c r="H281" s="140">
        <v>11.01</v>
      </c>
      <c r="I281" s="144">
        <v>11.01</v>
      </c>
      <c r="J281" s="140">
        <v>12.83</v>
      </c>
      <c r="K281" s="140">
        <v>16.52</v>
      </c>
      <c r="L281" s="140">
        <v>56.98</v>
      </c>
      <c r="M281" s="140">
        <v>66.400000000000006</v>
      </c>
    </row>
    <row r="282" spans="1:13" ht="16.5" hidden="1" customHeight="1">
      <c r="A282" s="111" t="s">
        <v>1039</v>
      </c>
      <c r="B282" s="140" t="s">
        <v>1966</v>
      </c>
      <c r="C282" s="141" t="s">
        <v>355</v>
      </c>
      <c r="D282" s="140" t="s">
        <v>1436</v>
      </c>
      <c r="E282" s="140" t="s">
        <v>45</v>
      </c>
      <c r="F282" s="141" t="s">
        <v>103</v>
      </c>
      <c r="G282" s="140">
        <v>15.706899999999999</v>
      </c>
      <c r="H282" s="140">
        <v>9.01</v>
      </c>
      <c r="I282" s="144">
        <v>9.01</v>
      </c>
      <c r="J282" s="140">
        <v>10.5</v>
      </c>
      <c r="K282" s="140">
        <v>16.52</v>
      </c>
      <c r="L282" s="140">
        <v>141.52000000000001</v>
      </c>
      <c r="M282" s="140">
        <v>164.92</v>
      </c>
    </row>
    <row r="283" spans="1:13" ht="16.5" hidden="1" customHeight="1">
      <c r="A283" s="111" t="s">
        <v>1040</v>
      </c>
      <c r="B283" s="140" t="s">
        <v>1966</v>
      </c>
      <c r="C283" s="141" t="s">
        <v>355</v>
      </c>
      <c r="D283" s="140" t="s">
        <v>1436</v>
      </c>
      <c r="E283" s="140" t="s">
        <v>45</v>
      </c>
      <c r="F283" s="141" t="s">
        <v>103</v>
      </c>
      <c r="G283" s="140">
        <v>2.0587</v>
      </c>
      <c r="H283" s="140">
        <v>11.01</v>
      </c>
      <c r="I283" s="144">
        <v>11.01</v>
      </c>
      <c r="J283" s="140">
        <v>12.83</v>
      </c>
      <c r="K283" s="140">
        <v>16.52</v>
      </c>
      <c r="L283" s="140">
        <v>22.67</v>
      </c>
      <c r="M283" s="140">
        <v>26.41</v>
      </c>
    </row>
    <row r="284" spans="1:13" ht="16.5" hidden="1" customHeight="1">
      <c r="A284" s="106" t="s">
        <v>1041</v>
      </c>
      <c r="B284" s="107" t="s">
        <v>1967</v>
      </c>
      <c r="C284" s="108" t="s">
        <v>86</v>
      </c>
      <c r="D284" s="107" t="s">
        <v>1968</v>
      </c>
      <c r="E284" s="107" t="s">
        <v>45</v>
      </c>
      <c r="F284" s="108" t="s">
        <v>103</v>
      </c>
      <c r="G284" s="107">
        <v>2.6522000000000001</v>
      </c>
      <c r="H284" s="107">
        <v>10.3</v>
      </c>
      <c r="I284" s="120">
        <v>10.3</v>
      </c>
      <c r="J284" s="107">
        <v>12</v>
      </c>
      <c r="K284" s="107">
        <v>16.52</v>
      </c>
      <c r="L284" s="107">
        <v>27.32</v>
      </c>
      <c r="M284" s="107">
        <v>31.83</v>
      </c>
    </row>
    <row r="285" spans="1:13" ht="16.5" hidden="1" customHeight="1">
      <c r="A285" s="106" t="s">
        <v>1042</v>
      </c>
      <c r="B285" s="107" t="s">
        <v>1969</v>
      </c>
      <c r="C285" s="108" t="s">
        <v>86</v>
      </c>
      <c r="D285" s="107" t="s">
        <v>1970</v>
      </c>
      <c r="E285" s="107" t="s">
        <v>45</v>
      </c>
      <c r="F285" s="108" t="s">
        <v>103</v>
      </c>
      <c r="G285" s="107">
        <v>0.1</v>
      </c>
      <c r="H285" s="107">
        <v>6.87</v>
      </c>
      <c r="I285" s="120">
        <v>6.87</v>
      </c>
      <c r="J285" s="107">
        <v>8</v>
      </c>
      <c r="K285" s="107">
        <v>16.52</v>
      </c>
      <c r="L285" s="107">
        <v>0.69</v>
      </c>
      <c r="M285" s="107">
        <v>0.8</v>
      </c>
    </row>
    <row r="286" spans="1:13" ht="16.5" hidden="1" customHeight="1">
      <c r="A286" s="106" t="s">
        <v>1043</v>
      </c>
      <c r="B286" s="107" t="s">
        <v>1971</v>
      </c>
      <c r="C286" s="108" t="s">
        <v>86</v>
      </c>
      <c r="D286" s="107" t="s">
        <v>1972</v>
      </c>
      <c r="E286" s="107" t="s">
        <v>45</v>
      </c>
      <c r="F286" s="108" t="s">
        <v>103</v>
      </c>
      <c r="G286" s="107">
        <v>0.81</v>
      </c>
      <c r="H286" s="107">
        <v>7.55</v>
      </c>
      <c r="I286" s="120">
        <v>7.55</v>
      </c>
      <c r="J286" s="107">
        <v>8.8000000000000007</v>
      </c>
      <c r="K286" s="107">
        <v>16.52</v>
      </c>
      <c r="L286" s="107">
        <v>6.12</v>
      </c>
      <c r="M286" s="107">
        <v>7.13</v>
      </c>
    </row>
    <row r="287" spans="1:13" ht="16.5" hidden="1" customHeight="1">
      <c r="A287" s="111" t="s">
        <v>1044</v>
      </c>
      <c r="B287" s="125" t="s">
        <v>1973</v>
      </c>
      <c r="C287" s="126" t="s">
        <v>86</v>
      </c>
      <c r="D287" s="125" t="s">
        <v>284</v>
      </c>
      <c r="E287" s="125" t="s">
        <v>1681</v>
      </c>
      <c r="F287" s="126" t="s">
        <v>103</v>
      </c>
      <c r="G287" s="125">
        <v>51.168199999999999</v>
      </c>
      <c r="H287" s="125">
        <v>5.65</v>
      </c>
      <c r="I287" s="121">
        <v>7.48</v>
      </c>
      <c r="J287" s="125">
        <v>8.7520000000000007</v>
      </c>
      <c r="K287" s="125">
        <v>17</v>
      </c>
      <c r="L287" s="125">
        <v>382.74</v>
      </c>
      <c r="M287" s="125">
        <v>447.82</v>
      </c>
    </row>
    <row r="288" spans="1:13" ht="16.5" hidden="1" customHeight="1">
      <c r="A288" s="111" t="s">
        <v>1045</v>
      </c>
      <c r="B288" s="125" t="s">
        <v>1973</v>
      </c>
      <c r="C288" s="126" t="s">
        <v>86</v>
      </c>
      <c r="D288" s="125" t="s">
        <v>284</v>
      </c>
      <c r="E288" s="125" t="s">
        <v>1681</v>
      </c>
      <c r="F288" s="126" t="s">
        <v>103</v>
      </c>
      <c r="G288" s="125">
        <v>0.68640000000000001</v>
      </c>
      <c r="H288" s="125">
        <v>5.65</v>
      </c>
      <c r="I288" s="121">
        <v>7.58</v>
      </c>
      <c r="J288" s="125">
        <v>8.8689999999999998</v>
      </c>
      <c r="K288" s="125">
        <v>17</v>
      </c>
      <c r="L288" s="125">
        <v>5.2</v>
      </c>
      <c r="M288" s="125">
        <v>6.09</v>
      </c>
    </row>
    <row r="289" spans="1:13" ht="16.5" hidden="1" customHeight="1">
      <c r="A289" s="111" t="s">
        <v>1048</v>
      </c>
      <c r="B289" s="118" t="s">
        <v>1974</v>
      </c>
      <c r="C289" s="119" t="s">
        <v>86</v>
      </c>
      <c r="D289" s="118" t="s">
        <v>1975</v>
      </c>
      <c r="E289" s="118" t="s">
        <v>45</v>
      </c>
      <c r="F289" s="119" t="s">
        <v>103</v>
      </c>
      <c r="G289" s="118">
        <v>30.930399999999999</v>
      </c>
      <c r="H289" s="118">
        <v>2.09</v>
      </c>
      <c r="I289" s="124">
        <v>2.09</v>
      </c>
      <c r="J289" s="118">
        <v>2.4300000000000002</v>
      </c>
      <c r="K289" s="118">
        <v>16.52</v>
      </c>
      <c r="L289" s="118">
        <v>64.64</v>
      </c>
      <c r="M289" s="118">
        <v>75.16</v>
      </c>
    </row>
    <row r="290" spans="1:13" ht="16.5" hidden="1" customHeight="1">
      <c r="A290" s="111" t="s">
        <v>1049</v>
      </c>
      <c r="B290" s="118" t="s">
        <v>1974</v>
      </c>
      <c r="C290" s="119" t="s">
        <v>86</v>
      </c>
      <c r="D290" s="118" t="s">
        <v>1975</v>
      </c>
      <c r="E290" s="118" t="s">
        <v>45</v>
      </c>
      <c r="F290" s="119" t="s">
        <v>103</v>
      </c>
      <c r="G290" s="118">
        <v>3</v>
      </c>
      <c r="H290" s="118">
        <v>2.09</v>
      </c>
      <c r="I290" s="124">
        <v>2.09</v>
      </c>
      <c r="J290" s="118">
        <v>2.44</v>
      </c>
      <c r="K290" s="118">
        <v>17</v>
      </c>
      <c r="L290" s="118">
        <v>6.27</v>
      </c>
      <c r="M290" s="118">
        <v>7.32</v>
      </c>
    </row>
    <row r="291" spans="1:13" ht="16.5" hidden="1" customHeight="1">
      <c r="A291" s="111" t="s">
        <v>1050</v>
      </c>
      <c r="B291" s="118" t="s">
        <v>1974</v>
      </c>
      <c r="C291" s="119" t="s">
        <v>86</v>
      </c>
      <c r="D291" s="118" t="s">
        <v>1975</v>
      </c>
      <c r="E291" s="118" t="s">
        <v>45</v>
      </c>
      <c r="F291" s="119" t="s">
        <v>103</v>
      </c>
      <c r="G291" s="118">
        <v>0.8</v>
      </c>
      <c r="H291" s="118">
        <v>2.09</v>
      </c>
      <c r="I291" s="124">
        <v>2.09</v>
      </c>
      <c r="J291" s="118">
        <v>2.44</v>
      </c>
      <c r="K291" s="118">
        <v>16.52</v>
      </c>
      <c r="L291" s="118">
        <v>1.67</v>
      </c>
      <c r="M291" s="118">
        <v>1.95</v>
      </c>
    </row>
    <row r="292" spans="1:13" ht="16.5" hidden="1" customHeight="1">
      <c r="A292" s="111" t="s">
        <v>1051</v>
      </c>
      <c r="B292" s="125" t="s">
        <v>1976</v>
      </c>
      <c r="C292" s="126" t="s">
        <v>86</v>
      </c>
      <c r="D292" s="125" t="s">
        <v>1439</v>
      </c>
      <c r="E292" s="125" t="s">
        <v>45</v>
      </c>
      <c r="F292" s="126" t="s">
        <v>103</v>
      </c>
      <c r="G292" s="125">
        <v>9.2674000000000003</v>
      </c>
      <c r="H292" s="125">
        <v>5.41</v>
      </c>
      <c r="I292" s="121">
        <v>7.48</v>
      </c>
      <c r="J292" s="125">
        <v>8.7520000000000007</v>
      </c>
      <c r="K292" s="125">
        <v>17</v>
      </c>
      <c r="L292" s="125">
        <v>69.319999999999993</v>
      </c>
      <c r="M292" s="125">
        <v>81.11</v>
      </c>
    </row>
    <row r="293" spans="1:13" ht="16.5" hidden="1" customHeight="1">
      <c r="A293" s="111" t="s">
        <v>1052</v>
      </c>
      <c r="B293" s="125" t="s">
        <v>1976</v>
      </c>
      <c r="C293" s="126" t="s">
        <v>86</v>
      </c>
      <c r="D293" s="125" t="s">
        <v>1439</v>
      </c>
      <c r="E293" s="125" t="s">
        <v>45</v>
      </c>
      <c r="F293" s="126" t="s">
        <v>103</v>
      </c>
      <c r="G293" s="125">
        <v>3.6515</v>
      </c>
      <c r="H293" s="125">
        <v>5.41</v>
      </c>
      <c r="I293" s="121">
        <v>7.48</v>
      </c>
      <c r="J293" s="125">
        <v>8.7159999999999993</v>
      </c>
      <c r="K293" s="125">
        <v>16.52</v>
      </c>
      <c r="L293" s="125">
        <v>27.31</v>
      </c>
      <c r="M293" s="125">
        <v>31.83</v>
      </c>
    </row>
    <row r="294" spans="1:13" ht="16.5" hidden="1" customHeight="1">
      <c r="A294" s="106" t="s">
        <v>1053</v>
      </c>
      <c r="B294" s="109" t="s">
        <v>1977</v>
      </c>
      <c r="C294" s="110" t="s">
        <v>86</v>
      </c>
      <c r="D294" s="109" t="s">
        <v>288</v>
      </c>
      <c r="E294" s="109" t="s">
        <v>1681</v>
      </c>
      <c r="F294" s="110" t="s">
        <v>103</v>
      </c>
      <c r="G294" s="109">
        <v>14.272</v>
      </c>
      <c r="H294" s="109">
        <v>2.89</v>
      </c>
      <c r="I294" s="121">
        <v>7.48</v>
      </c>
      <c r="J294" s="109">
        <v>8.7159999999999993</v>
      </c>
      <c r="K294" s="109">
        <v>16.52</v>
      </c>
      <c r="L294" s="109">
        <v>106.75</v>
      </c>
      <c r="M294" s="109">
        <v>124.39</v>
      </c>
    </row>
    <row r="295" spans="1:13" ht="16.5" hidden="1" customHeight="1">
      <c r="A295" s="106" t="s">
        <v>1056</v>
      </c>
      <c r="B295" s="107" t="s">
        <v>1978</v>
      </c>
      <c r="C295" s="108" t="s">
        <v>86</v>
      </c>
      <c r="D295" s="107" t="s">
        <v>1979</v>
      </c>
      <c r="E295" s="107" t="s">
        <v>45</v>
      </c>
      <c r="F295" s="108" t="s">
        <v>103</v>
      </c>
      <c r="G295" s="107">
        <v>36.730800000000002</v>
      </c>
      <c r="H295" s="107">
        <v>4.5599999999999996</v>
      </c>
      <c r="I295" s="120">
        <v>4.5599999999999996</v>
      </c>
      <c r="J295" s="107">
        <v>5.31</v>
      </c>
      <c r="K295" s="107">
        <v>16.52</v>
      </c>
      <c r="L295" s="107">
        <v>167.49</v>
      </c>
      <c r="M295" s="107">
        <v>195.04</v>
      </c>
    </row>
    <row r="296" spans="1:13" ht="16.5" hidden="1" customHeight="1">
      <c r="A296" s="106" t="s">
        <v>1057</v>
      </c>
      <c r="B296" s="107" t="s">
        <v>1980</v>
      </c>
      <c r="C296" s="108" t="s">
        <v>86</v>
      </c>
      <c r="D296" s="107" t="s">
        <v>1981</v>
      </c>
      <c r="E296" s="107" t="s">
        <v>1982</v>
      </c>
      <c r="F296" s="108" t="s">
        <v>103</v>
      </c>
      <c r="G296" s="107">
        <v>36.730800000000002</v>
      </c>
      <c r="H296" s="107">
        <v>3.72</v>
      </c>
      <c r="I296" s="120">
        <v>3.72</v>
      </c>
      <c r="J296" s="107">
        <v>4.34</v>
      </c>
      <c r="K296" s="107">
        <v>16.52</v>
      </c>
      <c r="L296" s="107">
        <v>136.63999999999999</v>
      </c>
      <c r="M296" s="107">
        <v>159.41</v>
      </c>
    </row>
    <row r="297" spans="1:13" ht="16.5" hidden="1" customHeight="1">
      <c r="A297" s="106" t="s">
        <v>1061</v>
      </c>
      <c r="B297" s="107" t="s">
        <v>1983</v>
      </c>
      <c r="C297" s="108" t="s">
        <v>86</v>
      </c>
      <c r="D297" s="107" t="s">
        <v>1984</v>
      </c>
      <c r="E297" s="107" t="s">
        <v>45</v>
      </c>
      <c r="F297" s="108" t="s">
        <v>103</v>
      </c>
      <c r="G297" s="107">
        <v>0.1298</v>
      </c>
      <c r="H297" s="107">
        <v>3.42</v>
      </c>
      <c r="I297" s="120">
        <v>3.42</v>
      </c>
      <c r="J297" s="107">
        <v>3.98</v>
      </c>
      <c r="K297" s="107">
        <v>16.52</v>
      </c>
      <c r="L297" s="107">
        <v>0.44</v>
      </c>
      <c r="M297" s="107">
        <v>0.52</v>
      </c>
    </row>
    <row r="298" spans="1:13" ht="16.5" hidden="1" customHeight="1">
      <c r="A298" s="106" t="s">
        <v>1065</v>
      </c>
      <c r="B298" s="107" t="s">
        <v>1985</v>
      </c>
      <c r="C298" s="108" t="s">
        <v>86</v>
      </c>
      <c r="D298" s="107" t="s">
        <v>1986</v>
      </c>
      <c r="E298" s="107" t="s">
        <v>45</v>
      </c>
      <c r="F298" s="108" t="s">
        <v>103</v>
      </c>
      <c r="G298" s="107">
        <v>10.5266</v>
      </c>
      <c r="H298" s="107">
        <v>6.46</v>
      </c>
      <c r="I298" s="120">
        <v>6.46</v>
      </c>
      <c r="J298" s="107">
        <v>7.53</v>
      </c>
      <c r="K298" s="107">
        <v>16.52</v>
      </c>
      <c r="L298" s="107">
        <v>68</v>
      </c>
      <c r="M298" s="107">
        <v>79.27</v>
      </c>
    </row>
    <row r="299" spans="1:13" ht="16.5" hidden="1" customHeight="1">
      <c r="A299" s="106" t="s">
        <v>1069</v>
      </c>
      <c r="B299" s="107" t="s">
        <v>1987</v>
      </c>
      <c r="C299" s="108" t="s">
        <v>86</v>
      </c>
      <c r="D299" s="107" t="s">
        <v>1988</v>
      </c>
      <c r="E299" s="107" t="s">
        <v>1681</v>
      </c>
      <c r="F299" s="108" t="s">
        <v>103</v>
      </c>
      <c r="G299" s="107">
        <v>0.91249999999999998</v>
      </c>
      <c r="H299" s="107">
        <v>1.34</v>
      </c>
      <c r="I299" s="120">
        <v>1.34</v>
      </c>
      <c r="J299" s="107">
        <v>1.56</v>
      </c>
      <c r="K299" s="107">
        <v>16.52</v>
      </c>
      <c r="L299" s="107">
        <v>1.22</v>
      </c>
      <c r="M299" s="107">
        <v>1.42</v>
      </c>
    </row>
    <row r="300" spans="1:13" ht="16.5" hidden="1" customHeight="1">
      <c r="A300" s="106" t="s">
        <v>1070</v>
      </c>
      <c r="B300" s="107" t="s">
        <v>1989</v>
      </c>
      <c r="C300" s="108" t="s">
        <v>86</v>
      </c>
      <c r="D300" s="107" t="s">
        <v>1990</v>
      </c>
      <c r="E300" s="107" t="s">
        <v>45</v>
      </c>
      <c r="F300" s="108" t="s">
        <v>103</v>
      </c>
      <c r="G300" s="107">
        <v>0.06</v>
      </c>
      <c r="H300" s="107">
        <v>2.13</v>
      </c>
      <c r="I300" s="120">
        <v>2.13</v>
      </c>
      <c r="J300" s="107">
        <v>2.48</v>
      </c>
      <c r="K300" s="107">
        <v>16.52</v>
      </c>
      <c r="L300" s="107">
        <v>0.13</v>
      </c>
      <c r="M300" s="107">
        <v>0.15</v>
      </c>
    </row>
    <row r="301" spans="1:13" ht="16.5" hidden="1" customHeight="1">
      <c r="A301" s="106" t="s">
        <v>1071</v>
      </c>
      <c r="B301" s="107" t="s">
        <v>1991</v>
      </c>
      <c r="C301" s="108" t="s">
        <v>86</v>
      </c>
      <c r="D301" s="107" t="s">
        <v>1992</v>
      </c>
      <c r="E301" s="107" t="s">
        <v>45</v>
      </c>
      <c r="F301" s="108" t="s">
        <v>748</v>
      </c>
      <c r="G301" s="107">
        <v>0.8</v>
      </c>
      <c r="H301" s="107">
        <v>0.69</v>
      </c>
      <c r="I301" s="120">
        <v>0.69</v>
      </c>
      <c r="J301" s="107">
        <v>0.8</v>
      </c>
      <c r="K301" s="107">
        <v>16.52</v>
      </c>
      <c r="L301" s="107">
        <v>0.55000000000000004</v>
      </c>
      <c r="M301" s="107">
        <v>0.64</v>
      </c>
    </row>
    <row r="302" spans="1:13" ht="16.5" hidden="1" customHeight="1">
      <c r="A302" s="106" t="s">
        <v>1072</v>
      </c>
      <c r="B302" s="107" t="s">
        <v>1993</v>
      </c>
      <c r="C302" s="108" t="s">
        <v>86</v>
      </c>
      <c r="D302" s="107" t="s">
        <v>306</v>
      </c>
      <c r="E302" s="107" t="s">
        <v>45</v>
      </c>
      <c r="F302" s="108" t="s">
        <v>43</v>
      </c>
      <c r="G302" s="107">
        <v>174.34299999999999</v>
      </c>
      <c r="H302" s="107">
        <v>5.05</v>
      </c>
      <c r="I302" s="120">
        <v>5.05</v>
      </c>
      <c r="J302" s="107">
        <v>5.89</v>
      </c>
      <c r="K302" s="107">
        <v>16.52</v>
      </c>
      <c r="L302" s="107">
        <v>880.43</v>
      </c>
      <c r="M302" s="107">
        <v>1026.8800000000001</v>
      </c>
    </row>
    <row r="303" spans="1:13" ht="16.5" hidden="1" customHeight="1">
      <c r="A303" s="106" t="s">
        <v>1073</v>
      </c>
      <c r="B303" s="107" t="s">
        <v>1994</v>
      </c>
      <c r="C303" s="108" t="s">
        <v>86</v>
      </c>
      <c r="D303" s="107" t="s">
        <v>309</v>
      </c>
      <c r="E303" s="107" t="s">
        <v>45</v>
      </c>
      <c r="F303" s="108" t="s">
        <v>103</v>
      </c>
      <c r="G303" s="107">
        <v>58.5017</v>
      </c>
      <c r="H303" s="107">
        <v>7.57</v>
      </c>
      <c r="I303" s="120">
        <v>7.57</v>
      </c>
      <c r="J303" s="107">
        <v>8.82</v>
      </c>
      <c r="K303" s="107">
        <v>16.52</v>
      </c>
      <c r="L303" s="107">
        <v>442.86</v>
      </c>
      <c r="M303" s="107">
        <v>515.98</v>
      </c>
    </row>
    <row r="304" spans="1:13" ht="16.5" hidden="1" customHeight="1">
      <c r="A304" s="106" t="s">
        <v>1074</v>
      </c>
      <c r="B304" s="107" t="s">
        <v>1995</v>
      </c>
      <c r="C304" s="108" t="s">
        <v>86</v>
      </c>
      <c r="D304" s="107" t="s">
        <v>1996</v>
      </c>
      <c r="E304" s="107" t="s">
        <v>1997</v>
      </c>
      <c r="F304" s="108" t="s">
        <v>103</v>
      </c>
      <c r="G304" s="107">
        <v>3.5701000000000001</v>
      </c>
      <c r="H304" s="107">
        <v>28.64</v>
      </c>
      <c r="I304" s="120">
        <v>28.64</v>
      </c>
      <c r="J304" s="107">
        <v>33.369999999999997</v>
      </c>
      <c r="K304" s="107">
        <v>16.52</v>
      </c>
      <c r="L304" s="107">
        <v>102.25</v>
      </c>
      <c r="M304" s="107">
        <v>119.13</v>
      </c>
    </row>
    <row r="305" spans="1:13" ht="16.5" hidden="1" customHeight="1">
      <c r="A305" s="106" t="s">
        <v>1079</v>
      </c>
      <c r="B305" s="107" t="s">
        <v>1998</v>
      </c>
      <c r="C305" s="108" t="s">
        <v>86</v>
      </c>
      <c r="D305" s="107" t="s">
        <v>1996</v>
      </c>
      <c r="E305" s="107" t="s">
        <v>313</v>
      </c>
      <c r="F305" s="108" t="s">
        <v>103</v>
      </c>
      <c r="G305" s="107">
        <v>11.240600000000001</v>
      </c>
      <c r="H305" s="107">
        <v>42.48</v>
      </c>
      <c r="I305" s="120">
        <v>42.48</v>
      </c>
      <c r="J305" s="107">
        <v>49.5</v>
      </c>
      <c r="K305" s="107">
        <v>16.52</v>
      </c>
      <c r="L305" s="107">
        <v>477.5</v>
      </c>
      <c r="M305" s="107">
        <v>556.41</v>
      </c>
    </row>
    <row r="306" spans="1:13" ht="16.5" hidden="1" customHeight="1">
      <c r="A306" s="106" t="s">
        <v>1080</v>
      </c>
      <c r="B306" s="107" t="s">
        <v>1999</v>
      </c>
      <c r="C306" s="108" t="s">
        <v>86</v>
      </c>
      <c r="D306" s="107" t="s">
        <v>2000</v>
      </c>
      <c r="E306" s="107" t="s">
        <v>45</v>
      </c>
      <c r="F306" s="108" t="s">
        <v>103</v>
      </c>
      <c r="G306" s="107">
        <v>8.06</v>
      </c>
      <c r="H306" s="107">
        <v>19.54</v>
      </c>
      <c r="I306" s="120">
        <v>19.54</v>
      </c>
      <c r="J306" s="107">
        <v>22.77</v>
      </c>
      <c r="K306" s="107">
        <v>16.52</v>
      </c>
      <c r="L306" s="107">
        <v>157.49</v>
      </c>
      <c r="M306" s="107">
        <v>183.53</v>
      </c>
    </row>
    <row r="307" spans="1:13" ht="16.5" hidden="1" customHeight="1">
      <c r="A307" s="106" t="s">
        <v>1083</v>
      </c>
      <c r="B307" s="116" t="s">
        <v>2001</v>
      </c>
      <c r="C307" s="117" t="s">
        <v>355</v>
      </c>
      <c r="D307" s="116" t="s">
        <v>2002</v>
      </c>
      <c r="E307" s="116" t="s">
        <v>45</v>
      </c>
      <c r="F307" s="117" t="s">
        <v>344</v>
      </c>
      <c r="G307" s="116">
        <v>366.07530000000003</v>
      </c>
      <c r="H307" s="116">
        <v>2.23</v>
      </c>
      <c r="I307" s="123">
        <v>2.23</v>
      </c>
      <c r="J307" s="116">
        <v>2.6</v>
      </c>
      <c r="K307" s="116">
        <v>16.52</v>
      </c>
      <c r="L307" s="116">
        <v>816.35</v>
      </c>
      <c r="M307" s="116">
        <v>951.8</v>
      </c>
    </row>
    <row r="308" spans="1:13" ht="16.5" hidden="1" customHeight="1">
      <c r="A308" s="106" t="s">
        <v>1086</v>
      </c>
      <c r="B308" s="107" t="s">
        <v>2003</v>
      </c>
      <c r="C308" s="108" t="s">
        <v>86</v>
      </c>
      <c r="D308" s="107" t="s">
        <v>2004</v>
      </c>
      <c r="E308" s="107" t="s">
        <v>45</v>
      </c>
      <c r="F308" s="108" t="s">
        <v>103</v>
      </c>
      <c r="G308" s="107">
        <v>0.08</v>
      </c>
      <c r="H308" s="107">
        <v>11.23</v>
      </c>
      <c r="I308" s="120">
        <v>11.23</v>
      </c>
      <c r="J308" s="107">
        <v>13.09</v>
      </c>
      <c r="K308" s="107">
        <v>16.52</v>
      </c>
      <c r="L308" s="107">
        <v>0.9</v>
      </c>
      <c r="M308" s="107">
        <v>1.05</v>
      </c>
    </row>
    <row r="309" spans="1:13" ht="16.5" hidden="1" customHeight="1">
      <c r="A309" s="111" t="s">
        <v>1087</v>
      </c>
      <c r="B309" s="118" t="s">
        <v>902</v>
      </c>
      <c r="C309" s="119" t="s">
        <v>86</v>
      </c>
      <c r="D309" s="118" t="s">
        <v>903</v>
      </c>
      <c r="E309" s="118" t="s">
        <v>45</v>
      </c>
      <c r="F309" s="119" t="s">
        <v>103</v>
      </c>
      <c r="G309" s="118">
        <v>35.579900000000002</v>
      </c>
      <c r="H309" s="118">
        <v>13.99</v>
      </c>
      <c r="I309" s="124">
        <v>13.99</v>
      </c>
      <c r="J309" s="118">
        <v>16.3</v>
      </c>
      <c r="K309" s="118">
        <v>16.52</v>
      </c>
      <c r="L309" s="118">
        <v>497.76</v>
      </c>
      <c r="M309" s="118">
        <v>579.95000000000005</v>
      </c>
    </row>
    <row r="310" spans="1:13" ht="16.5" hidden="1" customHeight="1">
      <c r="A310" s="111" t="s">
        <v>1088</v>
      </c>
      <c r="B310" s="118" t="s">
        <v>902</v>
      </c>
      <c r="C310" s="119" t="s">
        <v>86</v>
      </c>
      <c r="D310" s="118" t="s">
        <v>903</v>
      </c>
      <c r="E310" s="118" t="s">
        <v>45</v>
      </c>
      <c r="F310" s="119" t="s">
        <v>103</v>
      </c>
      <c r="G310" s="118">
        <v>2.73</v>
      </c>
      <c r="H310" s="118">
        <v>13.99</v>
      </c>
      <c r="I310" s="124">
        <v>13.99</v>
      </c>
      <c r="J310" s="118">
        <v>16.300999999999998</v>
      </c>
      <c r="K310" s="118">
        <v>16.52</v>
      </c>
      <c r="L310" s="118">
        <v>38.19</v>
      </c>
      <c r="M310" s="118">
        <v>44.5</v>
      </c>
    </row>
    <row r="311" spans="1:13" ht="16.5" hidden="1" customHeight="1">
      <c r="A311" s="106" t="s">
        <v>1089</v>
      </c>
      <c r="B311" s="107" t="s">
        <v>1421</v>
      </c>
      <c r="C311" s="108" t="s">
        <v>86</v>
      </c>
      <c r="D311" s="107" t="s">
        <v>1422</v>
      </c>
      <c r="E311" s="107" t="s">
        <v>45</v>
      </c>
      <c r="F311" s="108" t="s">
        <v>103</v>
      </c>
      <c r="G311" s="107">
        <v>2.0150000000000001</v>
      </c>
      <c r="H311" s="107">
        <v>7.75</v>
      </c>
      <c r="I311" s="120">
        <v>7.75</v>
      </c>
      <c r="J311" s="107">
        <v>9.0299999999999994</v>
      </c>
      <c r="K311" s="107">
        <v>16.52</v>
      </c>
      <c r="L311" s="107">
        <v>15.62</v>
      </c>
      <c r="M311" s="107">
        <v>18.2</v>
      </c>
    </row>
    <row r="312" spans="1:13" ht="16.5" hidden="1" customHeight="1">
      <c r="A312" s="111" t="s">
        <v>1090</v>
      </c>
      <c r="B312" s="118" t="s">
        <v>1423</v>
      </c>
      <c r="C312" s="119" t="s">
        <v>86</v>
      </c>
      <c r="D312" s="118" t="s">
        <v>1424</v>
      </c>
      <c r="E312" s="118" t="s">
        <v>45</v>
      </c>
      <c r="F312" s="119" t="s">
        <v>103</v>
      </c>
      <c r="G312" s="118">
        <v>19.078600000000002</v>
      </c>
      <c r="H312" s="118">
        <v>7.17</v>
      </c>
      <c r="I312" s="124">
        <v>7.17</v>
      </c>
      <c r="J312" s="118">
        <v>8.35</v>
      </c>
      <c r="K312" s="118">
        <v>16.52</v>
      </c>
      <c r="L312" s="118">
        <v>136.79</v>
      </c>
      <c r="M312" s="118">
        <v>159.31</v>
      </c>
    </row>
    <row r="313" spans="1:13" ht="16.5" hidden="1" customHeight="1">
      <c r="A313" s="111" t="s">
        <v>1094</v>
      </c>
      <c r="B313" s="118" t="s">
        <v>1423</v>
      </c>
      <c r="C313" s="119" t="s">
        <v>86</v>
      </c>
      <c r="D313" s="118" t="s">
        <v>1424</v>
      </c>
      <c r="E313" s="118" t="s">
        <v>45</v>
      </c>
      <c r="F313" s="119" t="s">
        <v>103</v>
      </c>
      <c r="G313" s="118">
        <v>4.4722999999999997</v>
      </c>
      <c r="H313" s="118">
        <v>7.17</v>
      </c>
      <c r="I313" s="124">
        <v>7.17</v>
      </c>
      <c r="J313" s="118">
        <v>8.3539999999999992</v>
      </c>
      <c r="K313" s="118">
        <v>16.52</v>
      </c>
      <c r="L313" s="118">
        <v>32.07</v>
      </c>
      <c r="M313" s="118">
        <v>37.36</v>
      </c>
    </row>
    <row r="314" spans="1:13" ht="16.5" hidden="1" customHeight="1">
      <c r="A314" s="111" t="s">
        <v>1098</v>
      </c>
      <c r="B314" s="140" t="s">
        <v>1425</v>
      </c>
      <c r="C314" s="141" t="s">
        <v>355</v>
      </c>
      <c r="D314" s="140" t="s">
        <v>1426</v>
      </c>
      <c r="E314" s="140" t="s">
        <v>45</v>
      </c>
      <c r="F314" s="141" t="s">
        <v>103</v>
      </c>
      <c r="G314" s="140">
        <v>63.786200000000001</v>
      </c>
      <c r="H314" s="140">
        <v>14.65</v>
      </c>
      <c r="I314" s="144">
        <v>14.65</v>
      </c>
      <c r="J314" s="140">
        <v>16.555</v>
      </c>
      <c r="K314" s="140">
        <v>13</v>
      </c>
      <c r="L314" s="140">
        <v>934.47</v>
      </c>
      <c r="M314" s="140">
        <v>1055.98</v>
      </c>
    </row>
    <row r="315" spans="1:13" ht="16.5" hidden="1" customHeight="1">
      <c r="A315" s="111" t="s">
        <v>1101</v>
      </c>
      <c r="B315" s="174" t="s">
        <v>1425</v>
      </c>
      <c r="C315" s="175" t="s">
        <v>355</v>
      </c>
      <c r="D315" s="174" t="s">
        <v>1426</v>
      </c>
      <c r="E315" s="174" t="s">
        <v>45</v>
      </c>
      <c r="F315" s="175" t="s">
        <v>103</v>
      </c>
      <c r="G315" s="174">
        <v>261.03629999999998</v>
      </c>
      <c r="H315" s="174">
        <v>10.63</v>
      </c>
      <c r="I315" s="178">
        <v>10.63</v>
      </c>
      <c r="J315" s="174">
        <v>12.01</v>
      </c>
      <c r="K315" s="174">
        <v>16.52</v>
      </c>
      <c r="L315" s="174">
        <v>2774.82</v>
      </c>
      <c r="M315" s="174">
        <v>3135.05</v>
      </c>
    </row>
    <row r="316" spans="1:13" ht="16.5" hidden="1" customHeight="1">
      <c r="A316" s="111" t="s">
        <v>1104</v>
      </c>
      <c r="B316" s="176" t="s">
        <v>1425</v>
      </c>
      <c r="C316" s="177" t="s">
        <v>355</v>
      </c>
      <c r="D316" s="176" t="s">
        <v>1426</v>
      </c>
      <c r="E316" s="176" t="s">
        <v>45</v>
      </c>
      <c r="F316" s="177" t="s">
        <v>103</v>
      </c>
      <c r="G316" s="176">
        <v>0.54090000000000005</v>
      </c>
      <c r="H316" s="176">
        <v>13.2</v>
      </c>
      <c r="I316" s="179">
        <v>13.2</v>
      </c>
      <c r="J316" s="176">
        <v>15.381</v>
      </c>
      <c r="K316" s="176">
        <v>16.52</v>
      </c>
      <c r="L316" s="176">
        <v>7.14</v>
      </c>
      <c r="M316" s="176">
        <v>8.32</v>
      </c>
    </row>
    <row r="317" spans="1:13" ht="16.5" hidden="1" customHeight="1">
      <c r="A317" s="106" t="s">
        <v>1105</v>
      </c>
      <c r="B317" s="107" t="s">
        <v>2005</v>
      </c>
      <c r="C317" s="108" t="s">
        <v>86</v>
      </c>
      <c r="D317" s="107" t="s">
        <v>2006</v>
      </c>
      <c r="E317" s="107" t="s">
        <v>45</v>
      </c>
      <c r="F317" s="108" t="s">
        <v>103</v>
      </c>
      <c r="G317" s="107">
        <v>0.5</v>
      </c>
      <c r="H317" s="107">
        <v>9.52</v>
      </c>
      <c r="I317" s="120">
        <v>9.52</v>
      </c>
      <c r="J317" s="107">
        <v>11.09</v>
      </c>
      <c r="K317" s="107">
        <v>16.52</v>
      </c>
      <c r="L317" s="107">
        <v>4.76</v>
      </c>
      <c r="M317" s="107">
        <v>5.55</v>
      </c>
    </row>
    <row r="318" spans="1:13" ht="16.5" hidden="1" customHeight="1">
      <c r="A318" s="106" t="s">
        <v>1106</v>
      </c>
      <c r="B318" s="107" t="s">
        <v>2007</v>
      </c>
      <c r="C318" s="108" t="s">
        <v>86</v>
      </c>
      <c r="D318" s="107" t="s">
        <v>2008</v>
      </c>
      <c r="E318" s="107" t="s">
        <v>45</v>
      </c>
      <c r="F318" s="108" t="s">
        <v>103</v>
      </c>
      <c r="G318" s="107">
        <v>0.1</v>
      </c>
      <c r="H318" s="107">
        <v>12.27</v>
      </c>
      <c r="I318" s="120">
        <v>12.27</v>
      </c>
      <c r="J318" s="107">
        <v>14.3</v>
      </c>
      <c r="K318" s="107">
        <v>16.52</v>
      </c>
      <c r="L318" s="107">
        <v>1.23</v>
      </c>
      <c r="M318" s="107">
        <v>1.43</v>
      </c>
    </row>
    <row r="319" spans="1:13" ht="16.5" hidden="1" customHeight="1">
      <c r="A319" s="106" t="s">
        <v>1110</v>
      </c>
      <c r="B319" s="107" t="s">
        <v>2009</v>
      </c>
      <c r="C319" s="108" t="s">
        <v>86</v>
      </c>
      <c r="D319" s="107" t="s">
        <v>2010</v>
      </c>
      <c r="E319" s="107" t="s">
        <v>1681</v>
      </c>
      <c r="F319" s="108" t="s">
        <v>103</v>
      </c>
      <c r="G319" s="107">
        <v>107.995</v>
      </c>
      <c r="H319" s="107">
        <v>1.89</v>
      </c>
      <c r="I319" s="120">
        <v>1.89</v>
      </c>
      <c r="J319" s="107">
        <v>2.2000000000000002</v>
      </c>
      <c r="K319" s="107">
        <v>16.52</v>
      </c>
      <c r="L319" s="107">
        <v>204.11</v>
      </c>
      <c r="M319" s="107">
        <v>237.59</v>
      </c>
    </row>
    <row r="320" spans="1:13" ht="16.5" hidden="1" customHeight="1">
      <c r="A320" s="111" t="s">
        <v>1111</v>
      </c>
      <c r="B320" s="118" t="s">
        <v>1427</v>
      </c>
      <c r="C320" s="119" t="s">
        <v>86</v>
      </c>
      <c r="D320" s="118" t="s">
        <v>1428</v>
      </c>
      <c r="E320" s="118" t="s">
        <v>45</v>
      </c>
      <c r="F320" s="119" t="s">
        <v>103</v>
      </c>
      <c r="G320" s="118">
        <v>59.936199999999999</v>
      </c>
      <c r="H320" s="118">
        <v>10.26</v>
      </c>
      <c r="I320" s="124">
        <v>10.26</v>
      </c>
      <c r="J320" s="118">
        <v>11.95</v>
      </c>
      <c r="K320" s="118">
        <v>16.52</v>
      </c>
      <c r="L320" s="118">
        <v>614.95000000000005</v>
      </c>
      <c r="M320" s="118">
        <v>716.24</v>
      </c>
    </row>
    <row r="321" spans="1:13" ht="16.5" hidden="1" customHeight="1">
      <c r="A321" s="111" t="s">
        <v>1112</v>
      </c>
      <c r="B321" s="118" t="s">
        <v>1427</v>
      </c>
      <c r="C321" s="119" t="s">
        <v>86</v>
      </c>
      <c r="D321" s="118" t="s">
        <v>1428</v>
      </c>
      <c r="E321" s="118" t="s">
        <v>45</v>
      </c>
      <c r="F321" s="119" t="s">
        <v>103</v>
      </c>
      <c r="G321" s="118">
        <v>15.295</v>
      </c>
      <c r="H321" s="118">
        <v>10.26</v>
      </c>
      <c r="I321" s="124">
        <v>10.26</v>
      </c>
      <c r="J321" s="118">
        <v>11.955</v>
      </c>
      <c r="K321" s="118">
        <v>16.52</v>
      </c>
      <c r="L321" s="118">
        <v>156.93</v>
      </c>
      <c r="M321" s="118">
        <v>182.85</v>
      </c>
    </row>
    <row r="322" spans="1:13" ht="16.5" hidden="1" customHeight="1">
      <c r="A322" s="111" t="s">
        <v>1113</v>
      </c>
      <c r="B322" s="140" t="s">
        <v>1429</v>
      </c>
      <c r="C322" s="141" t="s">
        <v>355</v>
      </c>
      <c r="D322" s="140" t="s">
        <v>1430</v>
      </c>
      <c r="E322" s="140" t="s">
        <v>45</v>
      </c>
      <c r="F322" s="141" t="s">
        <v>103</v>
      </c>
      <c r="G322" s="140">
        <v>78.283000000000001</v>
      </c>
      <c r="H322" s="140">
        <v>10.5</v>
      </c>
      <c r="I322" s="144">
        <v>10.5</v>
      </c>
      <c r="J322" s="140">
        <v>12.234999999999999</v>
      </c>
      <c r="K322" s="140">
        <v>16.52</v>
      </c>
      <c r="L322" s="140">
        <v>821.97</v>
      </c>
      <c r="M322" s="140">
        <v>957.79</v>
      </c>
    </row>
    <row r="323" spans="1:13" ht="16.5" hidden="1" customHeight="1">
      <c r="A323" s="111" t="s">
        <v>1118</v>
      </c>
      <c r="B323" s="174" t="s">
        <v>1429</v>
      </c>
      <c r="C323" s="175" t="s">
        <v>355</v>
      </c>
      <c r="D323" s="174" t="s">
        <v>1430</v>
      </c>
      <c r="E323" s="174" t="s">
        <v>45</v>
      </c>
      <c r="F323" s="175" t="s">
        <v>103</v>
      </c>
      <c r="G323" s="174">
        <v>365.2534</v>
      </c>
      <c r="H323" s="174">
        <v>10.31</v>
      </c>
      <c r="I323" s="178">
        <v>10.31</v>
      </c>
      <c r="J323" s="174">
        <v>11.65</v>
      </c>
      <c r="K323" s="174">
        <v>16.52</v>
      </c>
      <c r="L323" s="174">
        <v>3765.76</v>
      </c>
      <c r="M323" s="174">
        <v>4255.2</v>
      </c>
    </row>
    <row r="324" spans="1:13" ht="16.5" hidden="1" customHeight="1">
      <c r="A324" s="111" t="s">
        <v>1121</v>
      </c>
      <c r="B324" s="176" t="s">
        <v>1429</v>
      </c>
      <c r="C324" s="177" t="s">
        <v>355</v>
      </c>
      <c r="D324" s="176" t="s">
        <v>1430</v>
      </c>
      <c r="E324" s="176" t="s">
        <v>45</v>
      </c>
      <c r="F324" s="177" t="s">
        <v>103</v>
      </c>
      <c r="G324" s="176">
        <v>0.76090000000000002</v>
      </c>
      <c r="H324" s="176">
        <v>13.2</v>
      </c>
      <c r="I324" s="179">
        <v>13.2</v>
      </c>
      <c r="J324" s="176">
        <v>15.381</v>
      </c>
      <c r="K324" s="176">
        <v>16.52</v>
      </c>
      <c r="L324" s="176">
        <v>10.039999999999999</v>
      </c>
      <c r="M324" s="176">
        <v>11.7</v>
      </c>
    </row>
    <row r="325" spans="1:13" ht="16.5" hidden="1" customHeight="1">
      <c r="A325" s="106" t="s">
        <v>1125</v>
      </c>
      <c r="B325" s="109" t="s">
        <v>264</v>
      </c>
      <c r="C325" s="110" t="s">
        <v>86</v>
      </c>
      <c r="D325" s="109" t="s">
        <v>265</v>
      </c>
      <c r="E325" s="109" t="s">
        <v>45</v>
      </c>
      <c r="F325" s="110" t="s">
        <v>103</v>
      </c>
      <c r="G325" s="109">
        <v>0.03</v>
      </c>
      <c r="H325" s="109">
        <v>11</v>
      </c>
      <c r="I325" s="121">
        <v>20</v>
      </c>
      <c r="J325" s="109">
        <v>23.303999999999998</v>
      </c>
      <c r="K325" s="109">
        <v>16.52</v>
      </c>
      <c r="L325" s="109">
        <v>0.6</v>
      </c>
      <c r="M325" s="109">
        <v>0.7</v>
      </c>
    </row>
    <row r="326" spans="1:13" ht="16.5" hidden="1" customHeight="1">
      <c r="A326" s="106" t="s">
        <v>1128</v>
      </c>
      <c r="B326" s="109" t="s">
        <v>1431</v>
      </c>
      <c r="C326" s="110" t="s">
        <v>86</v>
      </c>
      <c r="D326" s="109" t="s">
        <v>265</v>
      </c>
      <c r="E326" s="109" t="s">
        <v>1432</v>
      </c>
      <c r="F326" s="110" t="s">
        <v>103</v>
      </c>
      <c r="G326" s="109">
        <v>25.705300000000001</v>
      </c>
      <c r="H326" s="109">
        <v>16.13</v>
      </c>
      <c r="I326" s="121">
        <v>20</v>
      </c>
      <c r="J326" s="109">
        <v>23.303999999999998</v>
      </c>
      <c r="K326" s="109">
        <v>16.52</v>
      </c>
      <c r="L326" s="109">
        <v>514.11</v>
      </c>
      <c r="M326" s="109">
        <v>599.04</v>
      </c>
    </row>
    <row r="327" spans="1:13" ht="16.5" hidden="1" customHeight="1">
      <c r="A327" s="106" t="s">
        <v>1131</v>
      </c>
      <c r="B327" s="107" t="s">
        <v>1433</v>
      </c>
      <c r="C327" s="108" t="s">
        <v>86</v>
      </c>
      <c r="D327" s="107" t="s">
        <v>1434</v>
      </c>
      <c r="E327" s="107" t="s">
        <v>45</v>
      </c>
      <c r="F327" s="108" t="s">
        <v>103</v>
      </c>
      <c r="G327" s="107">
        <v>6.5651999999999999</v>
      </c>
      <c r="H327" s="107">
        <v>6.2</v>
      </c>
      <c r="I327" s="120">
        <v>6.2</v>
      </c>
      <c r="J327" s="107">
        <v>7.22</v>
      </c>
      <c r="K327" s="107">
        <v>16.52</v>
      </c>
      <c r="L327" s="107">
        <v>40.700000000000003</v>
      </c>
      <c r="M327" s="107">
        <v>47.4</v>
      </c>
    </row>
    <row r="328" spans="1:13" ht="16.5" hidden="1" customHeight="1">
      <c r="A328" s="111" t="s">
        <v>1132</v>
      </c>
      <c r="B328" s="118" t="s">
        <v>1435</v>
      </c>
      <c r="C328" s="119" t="s">
        <v>86</v>
      </c>
      <c r="D328" s="118" t="s">
        <v>1436</v>
      </c>
      <c r="E328" s="118" t="s">
        <v>1437</v>
      </c>
      <c r="F328" s="119" t="s">
        <v>103</v>
      </c>
      <c r="G328" s="118">
        <v>40.880000000000003</v>
      </c>
      <c r="H328" s="118">
        <v>10.039999999999999</v>
      </c>
      <c r="I328" s="124">
        <v>10.039999999999999</v>
      </c>
      <c r="J328" s="118">
        <v>11.7</v>
      </c>
      <c r="K328" s="118">
        <v>16.52</v>
      </c>
      <c r="L328" s="118">
        <v>410.44</v>
      </c>
      <c r="M328" s="118">
        <v>478.3</v>
      </c>
    </row>
    <row r="329" spans="1:13" ht="16.5" hidden="1" customHeight="1">
      <c r="A329" s="111" t="s">
        <v>1133</v>
      </c>
      <c r="B329" s="118" t="s">
        <v>1435</v>
      </c>
      <c r="C329" s="119" t="s">
        <v>86</v>
      </c>
      <c r="D329" s="118" t="s">
        <v>1436</v>
      </c>
      <c r="E329" s="118" t="s">
        <v>1437</v>
      </c>
      <c r="F329" s="119" t="s">
        <v>103</v>
      </c>
      <c r="G329" s="118">
        <v>10.0115</v>
      </c>
      <c r="H329" s="118">
        <v>10.039999999999999</v>
      </c>
      <c r="I329" s="124">
        <v>10.039999999999999</v>
      </c>
      <c r="J329" s="118">
        <v>11.699</v>
      </c>
      <c r="K329" s="118">
        <v>16.52</v>
      </c>
      <c r="L329" s="118">
        <v>100.52</v>
      </c>
      <c r="M329" s="118">
        <v>117.12</v>
      </c>
    </row>
    <row r="330" spans="1:13" ht="16.5" hidden="1" customHeight="1">
      <c r="A330" s="106" t="s">
        <v>1134</v>
      </c>
      <c r="B330" s="109" t="s">
        <v>2011</v>
      </c>
      <c r="C330" s="110" t="s">
        <v>86</v>
      </c>
      <c r="D330" s="109" t="s">
        <v>2012</v>
      </c>
      <c r="E330" s="109" t="s">
        <v>45</v>
      </c>
      <c r="F330" s="110" t="s">
        <v>103</v>
      </c>
      <c r="G330" s="109">
        <v>23.25</v>
      </c>
      <c r="H330" s="109">
        <v>5</v>
      </c>
      <c r="I330" s="121">
        <v>12</v>
      </c>
      <c r="J330" s="109">
        <v>13.981999999999999</v>
      </c>
      <c r="K330" s="109">
        <v>16.52</v>
      </c>
      <c r="L330" s="109">
        <v>279</v>
      </c>
      <c r="M330" s="109">
        <v>325.08</v>
      </c>
    </row>
    <row r="331" spans="1:13" ht="16.5" hidden="1" customHeight="1">
      <c r="A331" s="106" t="s">
        <v>1135</v>
      </c>
      <c r="B331" s="107" t="s">
        <v>2013</v>
      </c>
      <c r="C331" s="108" t="s">
        <v>86</v>
      </c>
      <c r="D331" s="107" t="s">
        <v>2014</v>
      </c>
      <c r="E331" s="107" t="s">
        <v>45</v>
      </c>
      <c r="F331" s="108" t="s">
        <v>1117</v>
      </c>
      <c r="G331" s="107">
        <v>159.80000000000001</v>
      </c>
      <c r="H331" s="107">
        <v>8.1</v>
      </c>
      <c r="I331" s="120">
        <v>8.1</v>
      </c>
      <c r="J331" s="107">
        <v>9.44</v>
      </c>
      <c r="K331" s="107">
        <v>16.52</v>
      </c>
      <c r="L331" s="107">
        <v>1294.3800000000001</v>
      </c>
      <c r="M331" s="107">
        <v>1508.51</v>
      </c>
    </row>
    <row r="332" spans="1:13" ht="16.5" hidden="1" customHeight="1">
      <c r="A332" s="111" t="s">
        <v>1136</v>
      </c>
      <c r="B332" s="118" t="s">
        <v>2015</v>
      </c>
      <c r="C332" s="119" t="s">
        <v>86</v>
      </c>
      <c r="D332" s="118" t="s">
        <v>2016</v>
      </c>
      <c r="E332" s="118" t="s">
        <v>45</v>
      </c>
      <c r="F332" s="119" t="s">
        <v>103</v>
      </c>
      <c r="G332" s="118">
        <v>83.957999999999998</v>
      </c>
      <c r="H332" s="118">
        <v>6.19</v>
      </c>
      <c r="I332" s="124">
        <v>6.19</v>
      </c>
      <c r="J332" s="118">
        <v>7.21</v>
      </c>
      <c r="K332" s="118">
        <v>16.52</v>
      </c>
      <c r="L332" s="118">
        <v>519.70000000000005</v>
      </c>
      <c r="M332" s="118">
        <v>605.34</v>
      </c>
    </row>
    <row r="333" spans="1:13" ht="16.5" hidden="1" customHeight="1">
      <c r="A333" s="111" t="s">
        <v>1137</v>
      </c>
      <c r="B333" s="118" t="s">
        <v>2015</v>
      </c>
      <c r="C333" s="119" t="s">
        <v>86</v>
      </c>
      <c r="D333" s="118" t="s">
        <v>2016</v>
      </c>
      <c r="E333" s="118" t="s">
        <v>45</v>
      </c>
      <c r="F333" s="119" t="s">
        <v>103</v>
      </c>
      <c r="G333" s="118">
        <v>5.7359999999999998</v>
      </c>
      <c r="H333" s="118">
        <v>6.19</v>
      </c>
      <c r="I333" s="124">
        <v>6.19</v>
      </c>
      <c r="J333" s="118">
        <v>7.2130000000000001</v>
      </c>
      <c r="K333" s="118">
        <v>16.52</v>
      </c>
      <c r="L333" s="118">
        <v>35.51</v>
      </c>
      <c r="M333" s="118">
        <v>41.37</v>
      </c>
    </row>
    <row r="334" spans="1:13" ht="16.5" hidden="1" customHeight="1">
      <c r="A334" s="111" t="s">
        <v>1138</v>
      </c>
      <c r="B334" s="118" t="s">
        <v>2017</v>
      </c>
      <c r="C334" s="119" t="s">
        <v>86</v>
      </c>
      <c r="D334" s="118" t="s">
        <v>1968</v>
      </c>
      <c r="E334" s="118" t="s">
        <v>45</v>
      </c>
      <c r="F334" s="119" t="s">
        <v>103</v>
      </c>
      <c r="G334" s="118">
        <v>4.7584</v>
      </c>
      <c r="H334" s="118">
        <v>13.07</v>
      </c>
      <c r="I334" s="124">
        <v>13.07</v>
      </c>
      <c r="J334" s="118">
        <v>15.23</v>
      </c>
      <c r="K334" s="118">
        <v>16.52</v>
      </c>
      <c r="L334" s="118">
        <v>62.19</v>
      </c>
      <c r="M334" s="118">
        <v>72.47</v>
      </c>
    </row>
    <row r="335" spans="1:13" ht="16.5" hidden="1" customHeight="1">
      <c r="A335" s="111" t="s">
        <v>1139</v>
      </c>
      <c r="B335" s="118" t="s">
        <v>2017</v>
      </c>
      <c r="C335" s="119" t="s">
        <v>86</v>
      </c>
      <c r="D335" s="118" t="s">
        <v>1968</v>
      </c>
      <c r="E335" s="118" t="s">
        <v>45</v>
      </c>
      <c r="F335" s="119" t="s">
        <v>103</v>
      </c>
      <c r="G335" s="118">
        <v>2.29</v>
      </c>
      <c r="H335" s="118">
        <v>13.07</v>
      </c>
      <c r="I335" s="124">
        <v>13.07</v>
      </c>
      <c r="J335" s="118">
        <v>15.228999999999999</v>
      </c>
      <c r="K335" s="118">
        <v>16.52</v>
      </c>
      <c r="L335" s="118">
        <v>29.93</v>
      </c>
      <c r="M335" s="118">
        <v>34.869999999999997</v>
      </c>
    </row>
    <row r="336" spans="1:13" ht="16.5" hidden="1" customHeight="1">
      <c r="A336" s="106" t="s">
        <v>1140</v>
      </c>
      <c r="B336" s="109" t="s">
        <v>2018</v>
      </c>
      <c r="C336" s="110" t="s">
        <v>86</v>
      </c>
      <c r="D336" s="109" t="s">
        <v>2019</v>
      </c>
      <c r="E336" s="109" t="s">
        <v>2020</v>
      </c>
      <c r="F336" s="110" t="s">
        <v>344</v>
      </c>
      <c r="G336" s="109">
        <v>1.6</v>
      </c>
      <c r="H336" s="109">
        <v>33.5</v>
      </c>
      <c r="I336" s="121">
        <v>37.1</v>
      </c>
      <c r="J336" s="109">
        <v>43.23</v>
      </c>
      <c r="K336" s="109">
        <v>16.52</v>
      </c>
      <c r="L336" s="109">
        <v>59.36</v>
      </c>
      <c r="M336" s="109">
        <v>69.17</v>
      </c>
    </row>
    <row r="337" spans="1:13" ht="16.5" hidden="1" customHeight="1">
      <c r="A337" s="111" t="s">
        <v>1141</v>
      </c>
      <c r="B337" s="118" t="s">
        <v>2021</v>
      </c>
      <c r="C337" s="119" t="s">
        <v>86</v>
      </c>
      <c r="D337" s="118" t="s">
        <v>2019</v>
      </c>
      <c r="E337" s="118" t="s">
        <v>2022</v>
      </c>
      <c r="F337" s="119" t="s">
        <v>344</v>
      </c>
      <c r="G337" s="118">
        <v>1</v>
      </c>
      <c r="H337" s="118">
        <v>57.85</v>
      </c>
      <c r="I337" s="124">
        <v>57.85</v>
      </c>
      <c r="J337" s="118">
        <v>67.41</v>
      </c>
      <c r="K337" s="118">
        <v>16.52</v>
      </c>
      <c r="L337" s="118">
        <v>57.85</v>
      </c>
      <c r="M337" s="118">
        <v>67.41</v>
      </c>
    </row>
    <row r="338" spans="1:13" ht="16.5" hidden="1" customHeight="1">
      <c r="A338" s="111" t="s">
        <v>1142</v>
      </c>
      <c r="B338" s="118" t="s">
        <v>2021</v>
      </c>
      <c r="C338" s="119" t="s">
        <v>86</v>
      </c>
      <c r="D338" s="118" t="s">
        <v>2019</v>
      </c>
      <c r="E338" s="118" t="s">
        <v>2022</v>
      </c>
      <c r="F338" s="119" t="s">
        <v>344</v>
      </c>
      <c r="G338" s="118">
        <v>3</v>
      </c>
      <c r="H338" s="118">
        <v>57.85</v>
      </c>
      <c r="I338" s="124">
        <v>57.85</v>
      </c>
      <c r="J338" s="118">
        <v>67.406999999999996</v>
      </c>
      <c r="K338" s="118">
        <v>16.52</v>
      </c>
      <c r="L338" s="118">
        <v>173.55</v>
      </c>
      <c r="M338" s="118">
        <v>202.22</v>
      </c>
    </row>
    <row r="339" spans="1:13" ht="16.5" hidden="1" customHeight="1">
      <c r="A339" s="106" t="s">
        <v>1144</v>
      </c>
      <c r="B339" s="116" t="s">
        <v>2023</v>
      </c>
      <c r="C339" s="117" t="s">
        <v>355</v>
      </c>
      <c r="D339" s="116" t="s">
        <v>2024</v>
      </c>
      <c r="E339" s="116" t="s">
        <v>45</v>
      </c>
      <c r="F339" s="117" t="s">
        <v>344</v>
      </c>
      <c r="G339" s="116">
        <v>51</v>
      </c>
      <c r="H339" s="116">
        <v>63.47</v>
      </c>
      <c r="I339" s="123">
        <v>63.47</v>
      </c>
      <c r="J339" s="116">
        <v>73.959999999999994</v>
      </c>
      <c r="K339" s="116">
        <v>16.52</v>
      </c>
      <c r="L339" s="116">
        <v>3236.97</v>
      </c>
      <c r="M339" s="116">
        <v>3771.96</v>
      </c>
    </row>
    <row r="340" spans="1:13" ht="16.5" hidden="1" customHeight="1">
      <c r="A340" s="106" t="s">
        <v>1145</v>
      </c>
      <c r="B340" s="116" t="s">
        <v>2023</v>
      </c>
      <c r="C340" s="117" t="s">
        <v>355</v>
      </c>
      <c r="D340" s="116" t="s">
        <v>2025</v>
      </c>
      <c r="E340" s="116" t="s">
        <v>45</v>
      </c>
      <c r="F340" s="117" t="s">
        <v>344</v>
      </c>
      <c r="G340" s="116">
        <v>4.8756000000000004</v>
      </c>
      <c r="H340" s="116">
        <v>186.11</v>
      </c>
      <c r="I340" s="123">
        <v>186.11</v>
      </c>
      <c r="J340" s="116">
        <v>216.86</v>
      </c>
      <c r="K340" s="116">
        <v>16.52</v>
      </c>
      <c r="L340" s="116">
        <v>907.4</v>
      </c>
      <c r="M340" s="116">
        <v>1057.32</v>
      </c>
    </row>
    <row r="341" spans="1:13" ht="16.5" hidden="1" customHeight="1">
      <c r="A341" s="106" t="s">
        <v>1146</v>
      </c>
      <c r="B341" s="116" t="s">
        <v>2023</v>
      </c>
      <c r="C341" s="117" t="s">
        <v>355</v>
      </c>
      <c r="D341" s="116" t="s">
        <v>2026</v>
      </c>
      <c r="E341" s="116" t="s">
        <v>45</v>
      </c>
      <c r="F341" s="117" t="s">
        <v>344</v>
      </c>
      <c r="G341" s="116">
        <v>85.608599999999996</v>
      </c>
      <c r="H341" s="116">
        <v>103.83</v>
      </c>
      <c r="I341" s="123">
        <v>103.83</v>
      </c>
      <c r="J341" s="116">
        <v>120.98</v>
      </c>
      <c r="K341" s="116">
        <v>16.52</v>
      </c>
      <c r="L341" s="116">
        <v>8888.74</v>
      </c>
      <c r="M341" s="116">
        <v>10356.93</v>
      </c>
    </row>
    <row r="342" spans="1:13" ht="16.5" hidden="1" customHeight="1">
      <c r="A342" s="106" t="s">
        <v>1148</v>
      </c>
      <c r="B342" s="116" t="s">
        <v>2023</v>
      </c>
      <c r="C342" s="117" t="s">
        <v>355</v>
      </c>
      <c r="D342" s="116" t="s">
        <v>2027</v>
      </c>
      <c r="E342" s="116" t="s">
        <v>45</v>
      </c>
      <c r="F342" s="117" t="s">
        <v>344</v>
      </c>
      <c r="G342" s="116">
        <v>30.6</v>
      </c>
      <c r="H342" s="116">
        <v>62.35</v>
      </c>
      <c r="I342" s="123">
        <v>62.35</v>
      </c>
      <c r="J342" s="116">
        <v>72.650000000000006</v>
      </c>
      <c r="K342" s="116">
        <v>16.52</v>
      </c>
      <c r="L342" s="116">
        <v>1907.91</v>
      </c>
      <c r="M342" s="116">
        <v>2223.09</v>
      </c>
    </row>
    <row r="343" spans="1:13" ht="16.5" hidden="1" customHeight="1">
      <c r="A343" s="106" t="s">
        <v>1150</v>
      </c>
      <c r="B343" s="116" t="s">
        <v>2023</v>
      </c>
      <c r="C343" s="117" t="s">
        <v>355</v>
      </c>
      <c r="D343" s="116" t="s">
        <v>2028</v>
      </c>
      <c r="E343" s="116" t="s">
        <v>45</v>
      </c>
      <c r="F343" s="117" t="s">
        <v>344</v>
      </c>
      <c r="G343" s="116">
        <v>6.1097999999999999</v>
      </c>
      <c r="H343" s="116">
        <v>41.23</v>
      </c>
      <c r="I343" s="123">
        <v>41.23</v>
      </c>
      <c r="J343" s="116">
        <v>48.04</v>
      </c>
      <c r="K343" s="116">
        <v>16.52</v>
      </c>
      <c r="L343" s="116">
        <v>251.91</v>
      </c>
      <c r="M343" s="116">
        <v>293.51</v>
      </c>
    </row>
    <row r="344" spans="1:13" ht="16.5" hidden="1" customHeight="1">
      <c r="A344" s="111" t="s">
        <v>1151</v>
      </c>
      <c r="B344" s="140" t="s">
        <v>2029</v>
      </c>
      <c r="C344" s="141" t="s">
        <v>355</v>
      </c>
      <c r="D344" s="140" t="s">
        <v>2019</v>
      </c>
      <c r="E344" s="140" t="s">
        <v>45</v>
      </c>
      <c r="F344" s="141" t="s">
        <v>103</v>
      </c>
      <c r="G344" s="140">
        <v>206.24</v>
      </c>
      <c r="H344" s="140">
        <v>4.57</v>
      </c>
      <c r="I344" s="144">
        <v>4.57</v>
      </c>
      <c r="J344" s="140">
        <v>5.327</v>
      </c>
      <c r="K344" s="140">
        <v>16.52</v>
      </c>
      <c r="L344" s="140">
        <v>942.52</v>
      </c>
      <c r="M344" s="140">
        <v>1098.6400000000001</v>
      </c>
    </row>
    <row r="345" spans="1:13" ht="16.5" hidden="1" customHeight="1">
      <c r="A345" s="111" t="s">
        <v>1152</v>
      </c>
      <c r="B345" s="140" t="s">
        <v>2029</v>
      </c>
      <c r="C345" s="141" t="s">
        <v>355</v>
      </c>
      <c r="D345" s="140" t="s">
        <v>2019</v>
      </c>
      <c r="E345" s="140" t="s">
        <v>45</v>
      </c>
      <c r="F345" s="141" t="s">
        <v>103</v>
      </c>
      <c r="G345" s="140">
        <v>151.38</v>
      </c>
      <c r="H345" s="140">
        <v>4.42</v>
      </c>
      <c r="I345" s="144">
        <v>4.42</v>
      </c>
      <c r="J345" s="140">
        <v>5.1539999999999999</v>
      </c>
      <c r="K345" s="140">
        <v>16.52</v>
      </c>
      <c r="L345" s="140">
        <v>669.1</v>
      </c>
      <c r="M345" s="140">
        <v>780.21</v>
      </c>
    </row>
    <row r="346" spans="1:13" ht="16.5" hidden="1" customHeight="1">
      <c r="A346" s="106" t="s">
        <v>1153</v>
      </c>
      <c r="B346" s="116" t="s">
        <v>2030</v>
      </c>
      <c r="C346" s="117" t="s">
        <v>355</v>
      </c>
      <c r="D346" s="116" t="s">
        <v>1447</v>
      </c>
      <c r="E346" s="116" t="s">
        <v>45</v>
      </c>
      <c r="F346" s="117" t="s">
        <v>344</v>
      </c>
      <c r="G346" s="116">
        <v>30.9</v>
      </c>
      <c r="H346" s="116">
        <v>9.82</v>
      </c>
      <c r="I346" s="123">
        <v>9.82</v>
      </c>
      <c r="J346" s="116">
        <v>11.44</v>
      </c>
      <c r="K346" s="116">
        <v>16.52</v>
      </c>
      <c r="L346" s="116">
        <v>303.44</v>
      </c>
      <c r="M346" s="116">
        <v>353.5</v>
      </c>
    </row>
    <row r="347" spans="1:13" ht="16.5" hidden="1" customHeight="1">
      <c r="A347" s="106" t="s">
        <v>1154</v>
      </c>
      <c r="B347" s="116" t="s">
        <v>2030</v>
      </c>
      <c r="C347" s="117" t="s">
        <v>355</v>
      </c>
      <c r="D347" s="116" t="s">
        <v>2024</v>
      </c>
      <c r="E347" s="116" t="s">
        <v>45</v>
      </c>
      <c r="F347" s="117" t="s">
        <v>344</v>
      </c>
      <c r="G347" s="116">
        <v>4.08</v>
      </c>
      <c r="H347" s="116">
        <v>65.53</v>
      </c>
      <c r="I347" s="123">
        <v>65.53</v>
      </c>
      <c r="J347" s="116">
        <v>76.349999999999994</v>
      </c>
      <c r="K347" s="116">
        <v>16.52</v>
      </c>
      <c r="L347" s="116">
        <v>267.36</v>
      </c>
      <c r="M347" s="116">
        <v>311.51</v>
      </c>
    </row>
    <row r="348" spans="1:13" ht="16.5" hidden="1" customHeight="1">
      <c r="A348" s="106" t="s">
        <v>1155</v>
      </c>
      <c r="B348" s="116" t="s">
        <v>2030</v>
      </c>
      <c r="C348" s="117" t="s">
        <v>355</v>
      </c>
      <c r="D348" s="116" t="s">
        <v>2031</v>
      </c>
      <c r="E348" s="116" t="s">
        <v>45</v>
      </c>
      <c r="F348" s="117" t="s">
        <v>344</v>
      </c>
      <c r="G348" s="116">
        <v>2.6520000000000001</v>
      </c>
      <c r="H348" s="116">
        <v>109.64</v>
      </c>
      <c r="I348" s="123">
        <v>109.64</v>
      </c>
      <c r="J348" s="116">
        <v>127.75</v>
      </c>
      <c r="K348" s="116">
        <v>16.52</v>
      </c>
      <c r="L348" s="116">
        <v>290.77</v>
      </c>
      <c r="M348" s="116">
        <v>338.79</v>
      </c>
    </row>
    <row r="349" spans="1:13" ht="16.5" hidden="1" customHeight="1">
      <c r="A349" s="106" t="s">
        <v>1156</v>
      </c>
      <c r="B349" s="116" t="s">
        <v>2030</v>
      </c>
      <c r="C349" s="117" t="s">
        <v>355</v>
      </c>
      <c r="D349" s="116" t="s">
        <v>2032</v>
      </c>
      <c r="E349" s="116" t="s">
        <v>45</v>
      </c>
      <c r="F349" s="117" t="s">
        <v>344</v>
      </c>
      <c r="G349" s="116">
        <v>3.06</v>
      </c>
      <c r="H349" s="116">
        <v>10.039999999999999</v>
      </c>
      <c r="I349" s="123">
        <v>10.039999999999999</v>
      </c>
      <c r="J349" s="116">
        <v>11.7</v>
      </c>
      <c r="K349" s="116">
        <v>16.52</v>
      </c>
      <c r="L349" s="116">
        <v>30.72</v>
      </c>
      <c r="M349" s="116">
        <v>35.799999999999997</v>
      </c>
    </row>
    <row r="350" spans="1:13" ht="16.5" hidden="1" customHeight="1">
      <c r="A350" s="106" t="s">
        <v>1159</v>
      </c>
      <c r="B350" s="116" t="s">
        <v>2030</v>
      </c>
      <c r="C350" s="117" t="s">
        <v>355</v>
      </c>
      <c r="D350" s="116" t="s">
        <v>2033</v>
      </c>
      <c r="E350" s="116" t="s">
        <v>45</v>
      </c>
      <c r="F350" s="117" t="s">
        <v>344</v>
      </c>
      <c r="G350" s="116">
        <v>20.399999999999999</v>
      </c>
      <c r="H350" s="116">
        <v>50.65</v>
      </c>
      <c r="I350" s="123">
        <v>50.65</v>
      </c>
      <c r="J350" s="116">
        <v>59.02</v>
      </c>
      <c r="K350" s="116">
        <v>16.52</v>
      </c>
      <c r="L350" s="116">
        <v>1033.26</v>
      </c>
      <c r="M350" s="116">
        <v>1204.01</v>
      </c>
    </row>
    <row r="351" spans="1:13" ht="16.5" hidden="1" customHeight="1">
      <c r="A351" s="106" t="s">
        <v>1160</v>
      </c>
      <c r="B351" s="109" t="s">
        <v>2034</v>
      </c>
      <c r="C351" s="110" t="s">
        <v>86</v>
      </c>
      <c r="D351" s="109" t="s">
        <v>644</v>
      </c>
      <c r="E351" s="109" t="s">
        <v>45</v>
      </c>
      <c r="F351" s="110" t="s">
        <v>103</v>
      </c>
      <c r="G351" s="109">
        <v>47.58</v>
      </c>
      <c r="H351" s="109">
        <v>5.65</v>
      </c>
      <c r="I351" s="121">
        <v>6.25</v>
      </c>
      <c r="J351" s="109">
        <v>7.2830000000000004</v>
      </c>
      <c r="K351" s="109">
        <v>16.52</v>
      </c>
      <c r="L351" s="109">
        <v>297.38</v>
      </c>
      <c r="M351" s="109">
        <v>346.53</v>
      </c>
    </row>
    <row r="352" spans="1:13" ht="16.5" hidden="1" customHeight="1">
      <c r="A352" s="106" t="s">
        <v>1161</v>
      </c>
      <c r="B352" s="107" t="s">
        <v>2035</v>
      </c>
      <c r="C352" s="108" t="s">
        <v>86</v>
      </c>
      <c r="D352" s="107" t="s">
        <v>1975</v>
      </c>
      <c r="E352" s="107" t="s">
        <v>45</v>
      </c>
      <c r="F352" s="108" t="s">
        <v>103</v>
      </c>
      <c r="G352" s="107">
        <v>2.6779999999999999</v>
      </c>
      <c r="H352" s="107">
        <v>4.29</v>
      </c>
      <c r="I352" s="120">
        <v>4.29</v>
      </c>
      <c r="J352" s="107">
        <v>5</v>
      </c>
      <c r="K352" s="107">
        <v>16.52</v>
      </c>
      <c r="L352" s="107">
        <v>11.49</v>
      </c>
      <c r="M352" s="107">
        <v>13.39</v>
      </c>
    </row>
    <row r="353" spans="1:13" ht="16.5" hidden="1" customHeight="1">
      <c r="A353" s="111" t="s">
        <v>1162</v>
      </c>
      <c r="B353" s="125" t="s">
        <v>283</v>
      </c>
      <c r="C353" s="126" t="s">
        <v>86</v>
      </c>
      <c r="D353" s="125" t="s">
        <v>284</v>
      </c>
      <c r="E353" s="125" t="s">
        <v>98</v>
      </c>
      <c r="F353" s="126" t="s">
        <v>103</v>
      </c>
      <c r="G353" s="125">
        <v>190.19049999999999</v>
      </c>
      <c r="H353" s="125">
        <v>6.38</v>
      </c>
      <c r="I353" s="121">
        <v>7.48</v>
      </c>
      <c r="J353" s="125">
        <v>8.7159999999999993</v>
      </c>
      <c r="K353" s="125">
        <v>16.52</v>
      </c>
      <c r="L353" s="125">
        <v>1422.62</v>
      </c>
      <c r="M353" s="125">
        <v>1657.7</v>
      </c>
    </row>
    <row r="354" spans="1:13" ht="16.5" hidden="1" customHeight="1">
      <c r="A354" s="111" t="s">
        <v>1163</v>
      </c>
      <c r="B354" s="125" t="s">
        <v>283</v>
      </c>
      <c r="C354" s="126" t="s">
        <v>86</v>
      </c>
      <c r="D354" s="125" t="s">
        <v>284</v>
      </c>
      <c r="E354" s="125" t="s">
        <v>98</v>
      </c>
      <c r="F354" s="126" t="s">
        <v>103</v>
      </c>
      <c r="G354" s="125">
        <v>590.10709999999995</v>
      </c>
      <c r="H354" s="125">
        <v>6.38</v>
      </c>
      <c r="I354" s="121">
        <v>7.58</v>
      </c>
      <c r="J354" s="125">
        <v>8.8320000000000007</v>
      </c>
      <c r="K354" s="125">
        <v>16.52</v>
      </c>
      <c r="L354" s="125">
        <v>4473.01</v>
      </c>
      <c r="M354" s="125">
        <v>5211.83</v>
      </c>
    </row>
    <row r="355" spans="1:13" ht="16.5" hidden="1" customHeight="1">
      <c r="A355" s="111" t="s">
        <v>1164</v>
      </c>
      <c r="B355" s="125" t="s">
        <v>2036</v>
      </c>
      <c r="C355" s="126" t="s">
        <v>86</v>
      </c>
      <c r="D355" s="125" t="s">
        <v>284</v>
      </c>
      <c r="E355" s="125" t="s">
        <v>2037</v>
      </c>
      <c r="F355" s="126" t="s">
        <v>103</v>
      </c>
      <c r="G355" s="125">
        <v>2.5339999999999998</v>
      </c>
      <c r="H355" s="125">
        <v>11.5</v>
      </c>
      <c r="I355" s="180">
        <v>7.48</v>
      </c>
      <c r="J355" s="125">
        <v>8.7159999999999993</v>
      </c>
      <c r="K355" s="125">
        <v>16.52</v>
      </c>
      <c r="L355" s="125">
        <v>18.95</v>
      </c>
      <c r="M355" s="125">
        <v>22.09</v>
      </c>
    </row>
    <row r="356" spans="1:13" ht="16.5" hidden="1" customHeight="1">
      <c r="A356" s="111" t="s">
        <v>1165</v>
      </c>
      <c r="B356" s="125" t="s">
        <v>2036</v>
      </c>
      <c r="C356" s="126" t="s">
        <v>86</v>
      </c>
      <c r="D356" s="125" t="s">
        <v>284</v>
      </c>
      <c r="E356" s="125" t="s">
        <v>2037</v>
      </c>
      <c r="F356" s="126" t="s">
        <v>103</v>
      </c>
      <c r="G356" s="125">
        <v>0.73499999999999999</v>
      </c>
      <c r="H356" s="125">
        <v>11.5</v>
      </c>
      <c r="I356" s="180">
        <v>7.58</v>
      </c>
      <c r="J356" s="125">
        <v>8.8320000000000007</v>
      </c>
      <c r="K356" s="125">
        <v>16.52</v>
      </c>
      <c r="L356" s="125">
        <v>5.57</v>
      </c>
      <c r="M356" s="125">
        <v>6.49</v>
      </c>
    </row>
    <row r="357" spans="1:13" ht="16.5" hidden="1" customHeight="1">
      <c r="A357" s="106" t="s">
        <v>1166</v>
      </c>
      <c r="B357" s="116" t="s">
        <v>2038</v>
      </c>
      <c r="C357" s="117" t="s">
        <v>355</v>
      </c>
      <c r="D357" s="116" t="s">
        <v>2039</v>
      </c>
      <c r="E357" s="116" t="s">
        <v>45</v>
      </c>
      <c r="F357" s="117" t="s">
        <v>344</v>
      </c>
      <c r="G357" s="116">
        <v>61.2</v>
      </c>
      <c r="H357" s="116">
        <v>73.77</v>
      </c>
      <c r="I357" s="123">
        <v>73.77</v>
      </c>
      <c r="J357" s="116">
        <v>85.956999999999994</v>
      </c>
      <c r="K357" s="116">
        <v>16.52</v>
      </c>
      <c r="L357" s="116">
        <v>4514.72</v>
      </c>
      <c r="M357" s="116">
        <v>5260.57</v>
      </c>
    </row>
    <row r="358" spans="1:13" ht="16.5" hidden="1" customHeight="1">
      <c r="A358" s="106" t="s">
        <v>1168</v>
      </c>
      <c r="B358" s="131" t="s">
        <v>2038</v>
      </c>
      <c r="C358" s="132" t="s">
        <v>355</v>
      </c>
      <c r="D358" s="131" t="s">
        <v>2040</v>
      </c>
      <c r="E358" s="131" t="s">
        <v>45</v>
      </c>
      <c r="F358" s="132" t="s">
        <v>344</v>
      </c>
      <c r="G358" s="131">
        <v>10.199999999999999</v>
      </c>
      <c r="H358" s="131">
        <v>32.03</v>
      </c>
      <c r="I358" s="181">
        <v>32.03</v>
      </c>
      <c r="J358" s="131">
        <v>36.200000000000003</v>
      </c>
      <c r="K358" s="131">
        <v>13</v>
      </c>
      <c r="L358" s="131">
        <v>326.70999999999998</v>
      </c>
      <c r="M358" s="131">
        <v>369.24</v>
      </c>
    </row>
    <row r="359" spans="1:13" ht="16.5" hidden="1" customHeight="1">
      <c r="A359" s="106" t="s">
        <v>1169</v>
      </c>
      <c r="B359" s="116" t="s">
        <v>2038</v>
      </c>
      <c r="C359" s="117" t="s">
        <v>355</v>
      </c>
      <c r="D359" s="116" t="s">
        <v>2041</v>
      </c>
      <c r="E359" s="116" t="s">
        <v>45</v>
      </c>
      <c r="F359" s="117" t="s">
        <v>344</v>
      </c>
      <c r="G359" s="116">
        <v>30.6</v>
      </c>
      <c r="H359" s="116">
        <v>41.6</v>
      </c>
      <c r="I359" s="123">
        <v>41.6</v>
      </c>
      <c r="J359" s="116">
        <v>48.472000000000001</v>
      </c>
      <c r="K359" s="116">
        <v>16.52</v>
      </c>
      <c r="L359" s="116">
        <v>1272.96</v>
      </c>
      <c r="M359" s="116">
        <v>1483.24</v>
      </c>
    </row>
    <row r="360" spans="1:13" ht="16.5" hidden="1" customHeight="1">
      <c r="A360" s="111" t="s">
        <v>1171</v>
      </c>
      <c r="B360" s="118" t="s">
        <v>1438</v>
      </c>
      <c r="C360" s="119" t="s">
        <v>86</v>
      </c>
      <c r="D360" s="118" t="s">
        <v>1439</v>
      </c>
      <c r="E360" s="118" t="s">
        <v>45</v>
      </c>
      <c r="F360" s="119" t="s">
        <v>103</v>
      </c>
      <c r="G360" s="118">
        <v>116.03060000000001</v>
      </c>
      <c r="H360" s="118">
        <v>7.17</v>
      </c>
      <c r="I360" s="124">
        <v>7.17</v>
      </c>
      <c r="J360" s="118">
        <v>8.35</v>
      </c>
      <c r="K360" s="118">
        <v>16.52</v>
      </c>
      <c r="L360" s="118">
        <v>831.94</v>
      </c>
      <c r="M360" s="118">
        <v>968.86</v>
      </c>
    </row>
    <row r="361" spans="1:13" ht="16.5" hidden="1" customHeight="1">
      <c r="A361" s="111" t="s">
        <v>1172</v>
      </c>
      <c r="B361" s="118" t="s">
        <v>1438</v>
      </c>
      <c r="C361" s="119" t="s">
        <v>86</v>
      </c>
      <c r="D361" s="118" t="s">
        <v>1439</v>
      </c>
      <c r="E361" s="118" t="s">
        <v>45</v>
      </c>
      <c r="F361" s="119" t="s">
        <v>103</v>
      </c>
      <c r="G361" s="118">
        <v>36.639499999999998</v>
      </c>
      <c r="H361" s="118">
        <v>7.17</v>
      </c>
      <c r="I361" s="124">
        <v>7.17</v>
      </c>
      <c r="J361" s="118">
        <v>8.3539999999999992</v>
      </c>
      <c r="K361" s="118">
        <v>16.52</v>
      </c>
      <c r="L361" s="118">
        <v>262.70999999999998</v>
      </c>
      <c r="M361" s="118">
        <v>306.08999999999997</v>
      </c>
    </row>
    <row r="362" spans="1:13" ht="16.5" hidden="1" customHeight="1">
      <c r="A362" s="111" t="s">
        <v>1174</v>
      </c>
      <c r="B362" s="118" t="s">
        <v>1440</v>
      </c>
      <c r="C362" s="119" t="s">
        <v>86</v>
      </c>
      <c r="D362" s="118" t="s">
        <v>1441</v>
      </c>
      <c r="E362" s="118" t="s">
        <v>45</v>
      </c>
      <c r="F362" s="119" t="s">
        <v>103</v>
      </c>
      <c r="G362" s="118">
        <v>42.218600000000002</v>
      </c>
      <c r="H362" s="118">
        <v>3.94</v>
      </c>
      <c r="I362" s="124">
        <v>3.94</v>
      </c>
      <c r="J362" s="118">
        <v>4.59</v>
      </c>
      <c r="K362" s="118">
        <v>16.52</v>
      </c>
      <c r="L362" s="118">
        <v>166.34</v>
      </c>
      <c r="M362" s="118">
        <v>193.78</v>
      </c>
    </row>
    <row r="363" spans="1:13" ht="16.5" hidden="1" customHeight="1">
      <c r="A363" s="111" t="s">
        <v>1176</v>
      </c>
      <c r="B363" s="118" t="s">
        <v>1440</v>
      </c>
      <c r="C363" s="119" t="s">
        <v>86</v>
      </c>
      <c r="D363" s="118" t="s">
        <v>1441</v>
      </c>
      <c r="E363" s="118" t="s">
        <v>45</v>
      </c>
      <c r="F363" s="119" t="s">
        <v>103</v>
      </c>
      <c r="G363" s="118">
        <v>2.73</v>
      </c>
      <c r="H363" s="118">
        <v>3.94</v>
      </c>
      <c r="I363" s="124">
        <v>3.94</v>
      </c>
      <c r="J363" s="118">
        <v>4.5910000000000002</v>
      </c>
      <c r="K363" s="118">
        <v>16.52</v>
      </c>
      <c r="L363" s="118">
        <v>10.76</v>
      </c>
      <c r="M363" s="118">
        <v>12.53</v>
      </c>
    </row>
    <row r="364" spans="1:13" ht="16.5" hidden="1" customHeight="1">
      <c r="A364" s="106" t="s">
        <v>1177</v>
      </c>
      <c r="B364" s="107" t="s">
        <v>2042</v>
      </c>
      <c r="C364" s="108" t="s">
        <v>86</v>
      </c>
      <c r="D364" s="107" t="s">
        <v>2043</v>
      </c>
      <c r="E364" s="107" t="s">
        <v>45</v>
      </c>
      <c r="F364" s="108" t="s">
        <v>103</v>
      </c>
      <c r="G364" s="107">
        <v>1.29</v>
      </c>
      <c r="H364" s="107">
        <v>9.81</v>
      </c>
      <c r="I364" s="120">
        <v>9.81</v>
      </c>
      <c r="J364" s="107">
        <v>11.43</v>
      </c>
      <c r="K364" s="107">
        <v>16.52</v>
      </c>
      <c r="L364" s="107">
        <v>12.65</v>
      </c>
      <c r="M364" s="107">
        <v>14.74</v>
      </c>
    </row>
    <row r="365" spans="1:13" ht="16.5" hidden="1" customHeight="1">
      <c r="A365" s="106" t="s">
        <v>1178</v>
      </c>
      <c r="B365" s="107" t="s">
        <v>287</v>
      </c>
      <c r="C365" s="108" t="s">
        <v>86</v>
      </c>
      <c r="D365" s="107" t="s">
        <v>288</v>
      </c>
      <c r="E365" s="107" t="s">
        <v>98</v>
      </c>
      <c r="F365" s="108" t="s">
        <v>103</v>
      </c>
      <c r="G365" s="107">
        <v>22.5457</v>
      </c>
      <c r="H365" s="107">
        <v>6.96</v>
      </c>
      <c r="I365" s="120">
        <v>6.96</v>
      </c>
      <c r="J365" s="107">
        <v>8.11</v>
      </c>
      <c r="K365" s="107">
        <v>16.52</v>
      </c>
      <c r="L365" s="107">
        <v>156.91999999999999</v>
      </c>
      <c r="M365" s="107">
        <v>182.85</v>
      </c>
    </row>
    <row r="366" spans="1:13" ht="16.5" hidden="1" customHeight="1">
      <c r="A366" s="106" t="s">
        <v>1179</v>
      </c>
      <c r="B366" s="107" t="s">
        <v>1442</v>
      </c>
      <c r="C366" s="108" t="s">
        <v>86</v>
      </c>
      <c r="D366" s="107" t="s">
        <v>1443</v>
      </c>
      <c r="E366" s="107" t="s">
        <v>45</v>
      </c>
      <c r="F366" s="108" t="s">
        <v>103</v>
      </c>
      <c r="G366" s="107">
        <v>55.3504</v>
      </c>
      <c r="H366" s="107">
        <v>14.45</v>
      </c>
      <c r="I366" s="120">
        <v>14.45</v>
      </c>
      <c r="J366" s="107">
        <v>16.84</v>
      </c>
      <c r="K366" s="107">
        <v>16.52</v>
      </c>
      <c r="L366" s="107">
        <v>799.81</v>
      </c>
      <c r="M366" s="107">
        <v>932.1</v>
      </c>
    </row>
    <row r="367" spans="1:13" ht="16.5" hidden="1" customHeight="1">
      <c r="A367" s="106" t="s">
        <v>1182</v>
      </c>
      <c r="B367" s="107" t="s">
        <v>2044</v>
      </c>
      <c r="C367" s="108" t="s">
        <v>86</v>
      </c>
      <c r="D367" s="107" t="s">
        <v>1986</v>
      </c>
      <c r="E367" s="107" t="s">
        <v>45</v>
      </c>
      <c r="F367" s="108" t="s">
        <v>103</v>
      </c>
      <c r="G367" s="107">
        <v>0.20200000000000001</v>
      </c>
      <c r="H367" s="107">
        <v>6.46</v>
      </c>
      <c r="I367" s="120">
        <v>6.46</v>
      </c>
      <c r="J367" s="107">
        <v>7.53</v>
      </c>
      <c r="K367" s="107">
        <v>16.52</v>
      </c>
      <c r="L367" s="107">
        <v>1.3</v>
      </c>
      <c r="M367" s="107">
        <v>1.52</v>
      </c>
    </row>
    <row r="368" spans="1:13" ht="16.5" hidden="1" customHeight="1">
      <c r="A368" s="106" t="s">
        <v>1183</v>
      </c>
      <c r="B368" s="107" t="s">
        <v>2045</v>
      </c>
      <c r="C368" s="108" t="s">
        <v>86</v>
      </c>
      <c r="D368" s="107" t="s">
        <v>2046</v>
      </c>
      <c r="E368" s="107" t="s">
        <v>2020</v>
      </c>
      <c r="F368" s="108" t="s">
        <v>344</v>
      </c>
      <c r="G368" s="107">
        <v>0.5</v>
      </c>
      <c r="H368" s="107">
        <v>19.170000000000002</v>
      </c>
      <c r="I368" s="120">
        <v>19.170000000000002</v>
      </c>
      <c r="J368" s="107">
        <v>22.34</v>
      </c>
      <c r="K368" s="107">
        <v>16.52</v>
      </c>
      <c r="L368" s="107">
        <v>9.59</v>
      </c>
      <c r="M368" s="107">
        <v>11.17</v>
      </c>
    </row>
    <row r="369" spans="1:13" ht="16.5" hidden="1" customHeight="1">
      <c r="A369" s="106" t="s">
        <v>1184</v>
      </c>
      <c r="B369" s="107" t="s">
        <v>2047</v>
      </c>
      <c r="C369" s="108" t="s">
        <v>86</v>
      </c>
      <c r="D369" s="107" t="s">
        <v>1452</v>
      </c>
      <c r="E369" s="107" t="s">
        <v>1453</v>
      </c>
      <c r="F369" s="108" t="s">
        <v>344</v>
      </c>
      <c r="G369" s="107">
        <v>2.5</v>
      </c>
      <c r="H369" s="107">
        <v>0.15</v>
      </c>
      <c r="I369" s="120">
        <v>0.15</v>
      </c>
      <c r="J369" s="107">
        <v>0.18</v>
      </c>
      <c r="K369" s="107">
        <v>16.52</v>
      </c>
      <c r="L369" s="107">
        <v>0.38</v>
      </c>
      <c r="M369" s="107">
        <v>0.45</v>
      </c>
    </row>
    <row r="370" spans="1:13" ht="16.5" hidden="1" customHeight="1">
      <c r="A370" s="106" t="s">
        <v>1185</v>
      </c>
      <c r="B370" s="107" t="s">
        <v>2048</v>
      </c>
      <c r="C370" s="108" t="s">
        <v>86</v>
      </c>
      <c r="D370" s="107" t="s">
        <v>1452</v>
      </c>
      <c r="E370" s="107" t="s">
        <v>2049</v>
      </c>
      <c r="F370" s="108" t="s">
        <v>344</v>
      </c>
      <c r="G370" s="107">
        <v>5.5095999999999998</v>
      </c>
      <c r="H370" s="107">
        <v>0.21</v>
      </c>
      <c r="I370" s="120">
        <v>0.21</v>
      </c>
      <c r="J370" s="107">
        <v>0.25</v>
      </c>
      <c r="K370" s="107">
        <v>16.52</v>
      </c>
      <c r="L370" s="107">
        <v>1.1599999999999999</v>
      </c>
      <c r="M370" s="107">
        <v>1.38</v>
      </c>
    </row>
    <row r="371" spans="1:13" ht="16.5" hidden="1" customHeight="1">
      <c r="A371" s="106" t="s">
        <v>1186</v>
      </c>
      <c r="B371" s="107" t="s">
        <v>2050</v>
      </c>
      <c r="C371" s="108" t="s">
        <v>86</v>
      </c>
      <c r="D371" s="107" t="s">
        <v>1452</v>
      </c>
      <c r="E371" s="107" t="s">
        <v>2051</v>
      </c>
      <c r="F371" s="108" t="s">
        <v>344</v>
      </c>
      <c r="G371" s="107">
        <v>38.5672</v>
      </c>
      <c r="H371" s="107">
        <v>0.34</v>
      </c>
      <c r="I371" s="120">
        <v>0.34</v>
      </c>
      <c r="J371" s="107">
        <v>0.4</v>
      </c>
      <c r="K371" s="107">
        <v>16.52</v>
      </c>
      <c r="L371" s="107">
        <v>13.11</v>
      </c>
      <c r="M371" s="107">
        <v>15.43</v>
      </c>
    </row>
    <row r="372" spans="1:13" ht="16.5" hidden="1" customHeight="1">
      <c r="A372" s="106" t="s">
        <v>1187</v>
      </c>
      <c r="B372" s="116" t="s">
        <v>2052</v>
      </c>
      <c r="C372" s="117" t="s">
        <v>355</v>
      </c>
      <c r="D372" s="116" t="s">
        <v>2053</v>
      </c>
      <c r="E372" s="116" t="s">
        <v>45</v>
      </c>
      <c r="F372" s="117" t="s">
        <v>344</v>
      </c>
      <c r="G372" s="116">
        <v>0.93</v>
      </c>
      <c r="H372" s="116">
        <v>2.52</v>
      </c>
      <c r="I372" s="123">
        <v>2.52</v>
      </c>
      <c r="J372" s="116">
        <v>2.9359999999999999</v>
      </c>
      <c r="K372" s="116">
        <v>16.52</v>
      </c>
      <c r="L372" s="116">
        <v>2.34</v>
      </c>
      <c r="M372" s="116">
        <v>2.73</v>
      </c>
    </row>
    <row r="373" spans="1:13" ht="16.5" hidden="1" customHeight="1">
      <c r="A373" s="106" t="s">
        <v>1188</v>
      </c>
      <c r="B373" s="116" t="s">
        <v>2052</v>
      </c>
      <c r="C373" s="117" t="s">
        <v>355</v>
      </c>
      <c r="D373" s="116" t="s">
        <v>2054</v>
      </c>
      <c r="E373" s="116" t="s">
        <v>45</v>
      </c>
      <c r="F373" s="117" t="s">
        <v>344</v>
      </c>
      <c r="G373" s="116">
        <v>1.86</v>
      </c>
      <c r="H373" s="116">
        <v>3.72</v>
      </c>
      <c r="I373" s="123">
        <v>3.72</v>
      </c>
      <c r="J373" s="116">
        <v>4.34</v>
      </c>
      <c r="K373" s="116">
        <v>16.52</v>
      </c>
      <c r="L373" s="116">
        <v>6.92</v>
      </c>
      <c r="M373" s="116">
        <v>8.07</v>
      </c>
    </row>
    <row r="374" spans="1:13" ht="16.5" hidden="1" customHeight="1">
      <c r="A374" s="106" t="s">
        <v>1189</v>
      </c>
      <c r="B374" s="116" t="s">
        <v>2055</v>
      </c>
      <c r="C374" s="117" t="s">
        <v>355</v>
      </c>
      <c r="D374" s="116" t="s">
        <v>2056</v>
      </c>
      <c r="E374" s="116" t="s">
        <v>45</v>
      </c>
      <c r="F374" s="117" t="s">
        <v>344</v>
      </c>
      <c r="G374" s="116">
        <v>30.6</v>
      </c>
      <c r="H374" s="116">
        <v>22.63</v>
      </c>
      <c r="I374" s="123">
        <v>22.63</v>
      </c>
      <c r="J374" s="116">
        <v>26.37</v>
      </c>
      <c r="K374" s="116">
        <v>16.52</v>
      </c>
      <c r="L374" s="116">
        <v>692.48</v>
      </c>
      <c r="M374" s="116">
        <v>806.92</v>
      </c>
    </row>
    <row r="375" spans="1:13" ht="16.5" hidden="1" customHeight="1">
      <c r="A375" s="106" t="s">
        <v>1190</v>
      </c>
      <c r="B375" s="116" t="s">
        <v>2055</v>
      </c>
      <c r="C375" s="117" t="s">
        <v>355</v>
      </c>
      <c r="D375" s="116" t="s">
        <v>2057</v>
      </c>
      <c r="E375" s="116" t="s">
        <v>45</v>
      </c>
      <c r="F375" s="117" t="s">
        <v>344</v>
      </c>
      <c r="G375" s="116">
        <v>102</v>
      </c>
      <c r="H375" s="116">
        <v>6.2</v>
      </c>
      <c r="I375" s="123">
        <v>6.2</v>
      </c>
      <c r="J375" s="116">
        <v>7.22</v>
      </c>
      <c r="K375" s="116">
        <v>16.52</v>
      </c>
      <c r="L375" s="116">
        <v>632.4</v>
      </c>
      <c r="M375" s="116">
        <v>736.44</v>
      </c>
    </row>
    <row r="376" spans="1:13" ht="16.5" hidden="1" customHeight="1">
      <c r="A376" s="106" t="s">
        <v>1191</v>
      </c>
      <c r="B376" s="116" t="s">
        <v>2055</v>
      </c>
      <c r="C376" s="117" t="s">
        <v>355</v>
      </c>
      <c r="D376" s="116" t="s">
        <v>2058</v>
      </c>
      <c r="E376" s="116" t="s">
        <v>45</v>
      </c>
      <c r="F376" s="117" t="s">
        <v>344</v>
      </c>
      <c r="G376" s="116">
        <v>30.6</v>
      </c>
      <c r="H376" s="116">
        <v>109.98</v>
      </c>
      <c r="I376" s="123">
        <v>109.98</v>
      </c>
      <c r="J376" s="116">
        <v>128.149</v>
      </c>
      <c r="K376" s="116">
        <v>16.52</v>
      </c>
      <c r="L376" s="116">
        <v>3365.39</v>
      </c>
      <c r="M376" s="116">
        <v>3921.36</v>
      </c>
    </row>
    <row r="377" spans="1:13" ht="16.5" hidden="1" customHeight="1">
      <c r="A377" s="106" t="s">
        <v>1194</v>
      </c>
      <c r="B377" s="116" t="s">
        <v>2055</v>
      </c>
      <c r="C377" s="117" t="s">
        <v>355</v>
      </c>
      <c r="D377" s="116" t="s">
        <v>2059</v>
      </c>
      <c r="E377" s="116" t="s">
        <v>45</v>
      </c>
      <c r="F377" s="117" t="s">
        <v>344</v>
      </c>
      <c r="G377" s="116">
        <v>30.6</v>
      </c>
      <c r="H377" s="116">
        <v>51.83</v>
      </c>
      <c r="I377" s="123">
        <v>51.83</v>
      </c>
      <c r="J377" s="116">
        <v>60.392000000000003</v>
      </c>
      <c r="K377" s="116">
        <v>16.52</v>
      </c>
      <c r="L377" s="116">
        <v>1586</v>
      </c>
      <c r="M377" s="116">
        <v>1848</v>
      </c>
    </row>
    <row r="378" spans="1:13" ht="16.5" hidden="1" customHeight="1">
      <c r="A378" s="106" t="s">
        <v>1197</v>
      </c>
      <c r="B378" s="116" t="s">
        <v>2055</v>
      </c>
      <c r="C378" s="117" t="s">
        <v>355</v>
      </c>
      <c r="D378" s="116" t="s">
        <v>2060</v>
      </c>
      <c r="E378" s="116" t="s">
        <v>45</v>
      </c>
      <c r="F378" s="117" t="s">
        <v>344</v>
      </c>
      <c r="G378" s="116">
        <v>30.6</v>
      </c>
      <c r="H378" s="116">
        <v>35.659999999999997</v>
      </c>
      <c r="I378" s="123">
        <v>35.659999999999997</v>
      </c>
      <c r="J378" s="116">
        <v>41.551000000000002</v>
      </c>
      <c r="K378" s="116">
        <v>16.52</v>
      </c>
      <c r="L378" s="116">
        <v>1091.2</v>
      </c>
      <c r="M378" s="116">
        <v>1271.46</v>
      </c>
    </row>
    <row r="379" spans="1:13" ht="16.5" hidden="1" customHeight="1">
      <c r="A379" s="106" t="s">
        <v>1198</v>
      </c>
      <c r="B379" s="116" t="s">
        <v>2055</v>
      </c>
      <c r="C379" s="117" t="s">
        <v>355</v>
      </c>
      <c r="D379" s="116" t="s">
        <v>2061</v>
      </c>
      <c r="E379" s="116" t="s">
        <v>45</v>
      </c>
      <c r="F379" s="117" t="s">
        <v>344</v>
      </c>
      <c r="G379" s="116">
        <v>102</v>
      </c>
      <c r="H379" s="116">
        <v>11.01</v>
      </c>
      <c r="I379" s="123">
        <v>11.01</v>
      </c>
      <c r="J379" s="116">
        <v>12.829000000000001</v>
      </c>
      <c r="K379" s="116">
        <v>16.52</v>
      </c>
      <c r="L379" s="116">
        <v>1123.02</v>
      </c>
      <c r="M379" s="116">
        <v>1308.56</v>
      </c>
    </row>
    <row r="380" spans="1:13" ht="16.5" hidden="1" customHeight="1">
      <c r="A380" s="106" t="s">
        <v>1199</v>
      </c>
      <c r="B380" s="116" t="s">
        <v>2055</v>
      </c>
      <c r="C380" s="117" t="s">
        <v>355</v>
      </c>
      <c r="D380" s="116" t="s">
        <v>2062</v>
      </c>
      <c r="E380" s="116" t="s">
        <v>45</v>
      </c>
      <c r="F380" s="117" t="s">
        <v>344</v>
      </c>
      <c r="G380" s="116">
        <v>216.8622</v>
      </c>
      <c r="H380" s="116">
        <v>10.09</v>
      </c>
      <c r="I380" s="123">
        <v>10.09</v>
      </c>
      <c r="J380" s="116">
        <v>11.757</v>
      </c>
      <c r="K380" s="116">
        <v>16.52</v>
      </c>
      <c r="L380" s="116">
        <v>2188.14</v>
      </c>
      <c r="M380" s="116">
        <v>2549.65</v>
      </c>
    </row>
    <row r="381" spans="1:13" ht="16.5" hidden="1" customHeight="1">
      <c r="A381" s="106" t="s">
        <v>1202</v>
      </c>
      <c r="B381" s="116" t="s">
        <v>2055</v>
      </c>
      <c r="C381" s="117" t="s">
        <v>355</v>
      </c>
      <c r="D381" s="116" t="s">
        <v>2063</v>
      </c>
      <c r="E381" s="116" t="s">
        <v>45</v>
      </c>
      <c r="F381" s="117" t="s">
        <v>344</v>
      </c>
      <c r="G381" s="116">
        <v>231.06059999999999</v>
      </c>
      <c r="H381" s="116">
        <v>6.07</v>
      </c>
      <c r="I381" s="123">
        <v>6.07</v>
      </c>
      <c r="J381" s="116">
        <v>7.0730000000000004</v>
      </c>
      <c r="K381" s="116">
        <v>16.52</v>
      </c>
      <c r="L381" s="116">
        <v>1402.54</v>
      </c>
      <c r="M381" s="116">
        <v>1634.29</v>
      </c>
    </row>
    <row r="382" spans="1:13" ht="16.5" hidden="1" customHeight="1">
      <c r="A382" s="106" t="s">
        <v>2064</v>
      </c>
      <c r="B382" s="116" t="s">
        <v>2055</v>
      </c>
      <c r="C382" s="117" t="s">
        <v>355</v>
      </c>
      <c r="D382" s="116" t="s">
        <v>2065</v>
      </c>
      <c r="E382" s="116" t="s">
        <v>45</v>
      </c>
      <c r="F382" s="117" t="s">
        <v>344</v>
      </c>
      <c r="G382" s="116">
        <v>1533.4577999999999</v>
      </c>
      <c r="H382" s="116">
        <v>3.86</v>
      </c>
      <c r="I382" s="123">
        <v>3.86</v>
      </c>
      <c r="J382" s="116">
        <v>4.4980000000000002</v>
      </c>
      <c r="K382" s="116">
        <v>16.52</v>
      </c>
      <c r="L382" s="116">
        <v>5919.15</v>
      </c>
      <c r="M382" s="116">
        <v>6897.49</v>
      </c>
    </row>
    <row r="383" spans="1:13" ht="16.5" hidden="1" customHeight="1">
      <c r="A383" s="106" t="s">
        <v>1203</v>
      </c>
      <c r="B383" s="116" t="s">
        <v>2055</v>
      </c>
      <c r="C383" s="117" t="s">
        <v>355</v>
      </c>
      <c r="D383" s="116" t="s">
        <v>2066</v>
      </c>
      <c r="E383" s="116" t="s">
        <v>45</v>
      </c>
      <c r="F383" s="117" t="s">
        <v>344</v>
      </c>
      <c r="G383" s="116">
        <v>184.08959999999999</v>
      </c>
      <c r="H383" s="116">
        <v>2.66</v>
      </c>
      <c r="I383" s="123">
        <v>2.66</v>
      </c>
      <c r="J383" s="116">
        <v>3.0990000000000002</v>
      </c>
      <c r="K383" s="116">
        <v>16.52</v>
      </c>
      <c r="L383" s="116">
        <v>489.68</v>
      </c>
      <c r="M383" s="116">
        <v>570.49</v>
      </c>
    </row>
    <row r="384" spans="1:13" ht="16.5" hidden="1" customHeight="1">
      <c r="A384" s="106" t="s">
        <v>1204</v>
      </c>
      <c r="B384" s="116" t="s">
        <v>2055</v>
      </c>
      <c r="C384" s="117" t="s">
        <v>355</v>
      </c>
      <c r="D384" s="116" t="s">
        <v>2067</v>
      </c>
      <c r="E384" s="116" t="s">
        <v>45</v>
      </c>
      <c r="F384" s="117" t="s">
        <v>344</v>
      </c>
      <c r="G384" s="116">
        <v>1153.4364</v>
      </c>
      <c r="H384" s="116">
        <v>2.2000000000000002</v>
      </c>
      <c r="I384" s="123">
        <v>2.2000000000000002</v>
      </c>
      <c r="J384" s="116">
        <v>2.5630000000000002</v>
      </c>
      <c r="K384" s="116">
        <v>16.52</v>
      </c>
      <c r="L384" s="116">
        <v>2537.56</v>
      </c>
      <c r="M384" s="116">
        <v>2956.26</v>
      </c>
    </row>
    <row r="385" spans="1:13" ht="16.5" hidden="1" customHeight="1">
      <c r="A385" s="106" t="s">
        <v>1205</v>
      </c>
      <c r="B385" s="116" t="s">
        <v>2068</v>
      </c>
      <c r="C385" s="117" t="s">
        <v>355</v>
      </c>
      <c r="D385" s="116" t="s">
        <v>2069</v>
      </c>
      <c r="E385" s="116" t="s">
        <v>45</v>
      </c>
      <c r="F385" s="117" t="s">
        <v>344</v>
      </c>
      <c r="G385" s="116">
        <v>29.01</v>
      </c>
      <c r="H385" s="116">
        <v>4.9400000000000004</v>
      </c>
      <c r="I385" s="123">
        <v>4.9400000000000004</v>
      </c>
      <c r="J385" s="116">
        <v>5.76</v>
      </c>
      <c r="K385" s="116">
        <v>16.52</v>
      </c>
      <c r="L385" s="116">
        <v>143.31</v>
      </c>
      <c r="M385" s="116">
        <v>167.1</v>
      </c>
    </row>
    <row r="386" spans="1:13" ht="16.5" hidden="1" customHeight="1">
      <c r="A386" s="106" t="s">
        <v>1206</v>
      </c>
      <c r="B386" s="116" t="s">
        <v>2068</v>
      </c>
      <c r="C386" s="117" t="s">
        <v>355</v>
      </c>
      <c r="D386" s="116" t="s">
        <v>2070</v>
      </c>
      <c r="E386" s="116" t="s">
        <v>45</v>
      </c>
      <c r="F386" s="117" t="s">
        <v>344</v>
      </c>
      <c r="G386" s="116">
        <v>67.41</v>
      </c>
      <c r="H386" s="116">
        <v>8.69</v>
      </c>
      <c r="I386" s="123">
        <v>8.69</v>
      </c>
      <c r="J386" s="116">
        <v>10.119999999999999</v>
      </c>
      <c r="K386" s="116">
        <v>16.52</v>
      </c>
      <c r="L386" s="116">
        <v>585.79</v>
      </c>
      <c r="M386" s="116">
        <v>682.19</v>
      </c>
    </row>
    <row r="387" spans="1:13" ht="16.5" hidden="1" customHeight="1">
      <c r="A387" s="106" t="s">
        <v>1207</v>
      </c>
      <c r="B387" s="107" t="s">
        <v>2071</v>
      </c>
      <c r="C387" s="108" t="s">
        <v>86</v>
      </c>
      <c r="D387" s="107" t="s">
        <v>1373</v>
      </c>
      <c r="E387" s="107" t="s">
        <v>2072</v>
      </c>
      <c r="F387" s="108" t="s">
        <v>142</v>
      </c>
      <c r="G387" s="107">
        <v>107.2</v>
      </c>
      <c r="H387" s="107">
        <v>0.24</v>
      </c>
      <c r="I387" s="120">
        <v>0.24</v>
      </c>
      <c r="J387" s="107">
        <v>0.28000000000000003</v>
      </c>
      <c r="K387" s="107">
        <v>16.52</v>
      </c>
      <c r="L387" s="107">
        <v>25.73</v>
      </c>
      <c r="M387" s="107">
        <v>30.02</v>
      </c>
    </row>
    <row r="388" spans="1:13" ht="16.5" hidden="1" customHeight="1">
      <c r="A388" s="106" t="s">
        <v>1208</v>
      </c>
      <c r="B388" s="107" t="s">
        <v>2073</v>
      </c>
      <c r="C388" s="108" t="s">
        <v>86</v>
      </c>
      <c r="D388" s="107" t="s">
        <v>2074</v>
      </c>
      <c r="E388" s="107" t="s">
        <v>45</v>
      </c>
      <c r="F388" s="108" t="s">
        <v>103</v>
      </c>
      <c r="G388" s="107">
        <v>50.994900000000001</v>
      </c>
      <c r="H388" s="107">
        <v>9.74</v>
      </c>
      <c r="I388" s="120">
        <v>9.74</v>
      </c>
      <c r="J388" s="107">
        <v>11.35</v>
      </c>
      <c r="K388" s="107">
        <v>16.52</v>
      </c>
      <c r="L388" s="107">
        <v>496.69</v>
      </c>
      <c r="M388" s="107">
        <v>578.79</v>
      </c>
    </row>
    <row r="389" spans="1:13" ht="16.5" hidden="1" customHeight="1">
      <c r="A389" s="106" t="s">
        <v>1209</v>
      </c>
      <c r="B389" s="107" t="s">
        <v>1444</v>
      </c>
      <c r="C389" s="108" t="s">
        <v>86</v>
      </c>
      <c r="D389" s="107" t="s">
        <v>1445</v>
      </c>
      <c r="E389" s="107" t="s">
        <v>45</v>
      </c>
      <c r="F389" s="108" t="s">
        <v>103</v>
      </c>
      <c r="G389" s="107">
        <v>3.3410000000000002</v>
      </c>
      <c r="H389" s="107">
        <v>6.33</v>
      </c>
      <c r="I389" s="120">
        <v>6.33</v>
      </c>
      <c r="J389" s="107">
        <v>7.38</v>
      </c>
      <c r="K389" s="107">
        <v>16.52</v>
      </c>
      <c r="L389" s="107">
        <v>21.15</v>
      </c>
      <c r="M389" s="107">
        <v>24.66</v>
      </c>
    </row>
    <row r="390" spans="1:13" ht="16.5" hidden="1" customHeight="1">
      <c r="A390" s="106" t="s">
        <v>1210</v>
      </c>
      <c r="B390" s="107" t="s">
        <v>2075</v>
      </c>
      <c r="C390" s="108" t="s">
        <v>86</v>
      </c>
      <c r="D390" s="107" t="s">
        <v>2076</v>
      </c>
      <c r="E390" s="107" t="s">
        <v>2077</v>
      </c>
      <c r="F390" s="108" t="s">
        <v>344</v>
      </c>
      <c r="G390" s="107">
        <v>25</v>
      </c>
      <c r="H390" s="107">
        <v>0.94</v>
      </c>
      <c r="I390" s="120">
        <v>0.94</v>
      </c>
      <c r="J390" s="107">
        <v>1.1000000000000001</v>
      </c>
      <c r="K390" s="107">
        <v>16.52</v>
      </c>
      <c r="L390" s="107">
        <v>23.5</v>
      </c>
      <c r="M390" s="107">
        <v>27.5</v>
      </c>
    </row>
    <row r="391" spans="1:13" ht="16.5" hidden="1" customHeight="1">
      <c r="A391" s="106" t="s">
        <v>1211</v>
      </c>
      <c r="B391" s="107" t="s">
        <v>2078</v>
      </c>
      <c r="C391" s="108" t="s">
        <v>86</v>
      </c>
      <c r="D391" s="107" t="s">
        <v>2076</v>
      </c>
      <c r="E391" s="107" t="s">
        <v>1453</v>
      </c>
      <c r="F391" s="108" t="s">
        <v>344</v>
      </c>
      <c r="G391" s="107">
        <v>3.6</v>
      </c>
      <c r="H391" s="107">
        <v>1.03</v>
      </c>
      <c r="I391" s="120">
        <v>1.03</v>
      </c>
      <c r="J391" s="107">
        <v>1.2</v>
      </c>
      <c r="K391" s="107">
        <v>16.52</v>
      </c>
      <c r="L391" s="107">
        <v>3.71</v>
      </c>
      <c r="M391" s="107">
        <v>4.32</v>
      </c>
    </row>
    <row r="392" spans="1:13" ht="16.5" hidden="1" customHeight="1">
      <c r="A392" s="106" t="s">
        <v>1212</v>
      </c>
      <c r="B392" s="107" t="s">
        <v>2079</v>
      </c>
      <c r="C392" s="108" t="s">
        <v>86</v>
      </c>
      <c r="D392" s="107" t="s">
        <v>2080</v>
      </c>
      <c r="E392" s="107" t="s">
        <v>45</v>
      </c>
      <c r="F392" s="108" t="s">
        <v>748</v>
      </c>
      <c r="G392" s="107">
        <v>0.4</v>
      </c>
      <c r="H392" s="107">
        <v>8.1999999999999993</v>
      </c>
      <c r="I392" s="120">
        <v>8.1999999999999993</v>
      </c>
      <c r="J392" s="107">
        <v>9.5500000000000007</v>
      </c>
      <c r="K392" s="107">
        <v>16.52</v>
      </c>
      <c r="L392" s="107">
        <v>3.28</v>
      </c>
      <c r="M392" s="107">
        <v>3.82</v>
      </c>
    </row>
    <row r="393" spans="1:13" ht="16.5" hidden="1" customHeight="1">
      <c r="A393" s="111" t="s">
        <v>1213</v>
      </c>
      <c r="B393" s="118" t="s">
        <v>2081</v>
      </c>
      <c r="C393" s="119" t="s">
        <v>86</v>
      </c>
      <c r="D393" s="118" t="s">
        <v>1970</v>
      </c>
      <c r="E393" s="118" t="s">
        <v>45</v>
      </c>
      <c r="F393" s="119" t="s">
        <v>103</v>
      </c>
      <c r="G393" s="118">
        <v>4.04</v>
      </c>
      <c r="H393" s="118">
        <v>7.34</v>
      </c>
      <c r="I393" s="124">
        <v>7.34</v>
      </c>
      <c r="J393" s="118">
        <v>8.5500000000000007</v>
      </c>
      <c r="K393" s="118">
        <v>16.52</v>
      </c>
      <c r="L393" s="118">
        <v>29.65</v>
      </c>
      <c r="M393" s="118">
        <v>34.54</v>
      </c>
    </row>
    <row r="394" spans="1:13" ht="16.5" hidden="1" customHeight="1">
      <c r="A394" s="111" t="s">
        <v>1214</v>
      </c>
      <c r="B394" s="118" t="s">
        <v>2081</v>
      </c>
      <c r="C394" s="119" t="s">
        <v>86</v>
      </c>
      <c r="D394" s="118" t="s">
        <v>1970</v>
      </c>
      <c r="E394" s="118" t="s">
        <v>45</v>
      </c>
      <c r="F394" s="119" t="s">
        <v>103</v>
      </c>
      <c r="G394" s="118">
        <v>3.7690000000000001</v>
      </c>
      <c r="H394" s="118">
        <v>7.34</v>
      </c>
      <c r="I394" s="124">
        <v>7.34</v>
      </c>
      <c r="J394" s="118">
        <v>8.5530000000000008</v>
      </c>
      <c r="K394" s="118">
        <v>16.52</v>
      </c>
      <c r="L394" s="118">
        <v>27.66</v>
      </c>
      <c r="M394" s="118">
        <v>32.24</v>
      </c>
    </row>
    <row r="395" spans="1:13" ht="16.5" hidden="1" customHeight="1">
      <c r="A395" s="106" t="s">
        <v>1215</v>
      </c>
      <c r="B395" s="107" t="s">
        <v>2082</v>
      </c>
      <c r="C395" s="108" t="s">
        <v>86</v>
      </c>
      <c r="D395" s="107" t="s">
        <v>1988</v>
      </c>
      <c r="E395" s="107" t="s">
        <v>98</v>
      </c>
      <c r="F395" s="108" t="s">
        <v>103</v>
      </c>
      <c r="G395" s="107">
        <v>1.5294000000000001</v>
      </c>
      <c r="H395" s="107">
        <v>5.31</v>
      </c>
      <c r="I395" s="120">
        <v>5.31</v>
      </c>
      <c r="J395" s="107">
        <v>6.19</v>
      </c>
      <c r="K395" s="107">
        <v>16.52</v>
      </c>
      <c r="L395" s="107">
        <v>8.1199999999999992</v>
      </c>
      <c r="M395" s="107">
        <v>9.4700000000000006</v>
      </c>
    </row>
    <row r="396" spans="1:13" ht="16.5" hidden="1" customHeight="1">
      <c r="A396" s="111" t="s">
        <v>1216</v>
      </c>
      <c r="B396" s="118" t="s">
        <v>2083</v>
      </c>
      <c r="C396" s="119" t="s">
        <v>86</v>
      </c>
      <c r="D396" s="118" t="s">
        <v>2084</v>
      </c>
      <c r="E396" s="118" t="s">
        <v>45</v>
      </c>
      <c r="F396" s="119" t="s">
        <v>103</v>
      </c>
      <c r="G396" s="118">
        <v>6.7952000000000004</v>
      </c>
      <c r="H396" s="118">
        <v>4.53</v>
      </c>
      <c r="I396" s="124">
        <v>4.53</v>
      </c>
      <c r="J396" s="118">
        <v>5.28</v>
      </c>
      <c r="K396" s="118">
        <v>16.52</v>
      </c>
      <c r="L396" s="118">
        <v>30.78</v>
      </c>
      <c r="M396" s="118">
        <v>35.880000000000003</v>
      </c>
    </row>
    <row r="397" spans="1:13" ht="16.5" hidden="1" customHeight="1">
      <c r="A397" s="111" t="s">
        <v>1217</v>
      </c>
      <c r="B397" s="118" t="s">
        <v>2083</v>
      </c>
      <c r="C397" s="119" t="s">
        <v>86</v>
      </c>
      <c r="D397" s="118" t="s">
        <v>2084</v>
      </c>
      <c r="E397" s="118" t="s">
        <v>45</v>
      </c>
      <c r="F397" s="119" t="s">
        <v>103</v>
      </c>
      <c r="G397" s="118">
        <v>2.1633</v>
      </c>
      <c r="H397" s="118">
        <v>4.53</v>
      </c>
      <c r="I397" s="124">
        <v>4.53</v>
      </c>
      <c r="J397" s="118">
        <v>5.2779999999999996</v>
      </c>
      <c r="K397" s="118">
        <v>16.52</v>
      </c>
      <c r="L397" s="118">
        <v>9.8000000000000007</v>
      </c>
      <c r="M397" s="118">
        <v>11.42</v>
      </c>
    </row>
    <row r="398" spans="1:13" ht="16.5" hidden="1" customHeight="1">
      <c r="A398" s="106" t="s">
        <v>1218</v>
      </c>
      <c r="B398" s="107" t="s">
        <v>2085</v>
      </c>
      <c r="C398" s="108" t="s">
        <v>86</v>
      </c>
      <c r="D398" s="107" t="s">
        <v>2086</v>
      </c>
      <c r="E398" s="107" t="s">
        <v>45</v>
      </c>
      <c r="F398" s="108" t="s">
        <v>103</v>
      </c>
      <c r="G398" s="107">
        <v>7.0000000000000007E-2</v>
      </c>
      <c r="H398" s="107">
        <v>6.54</v>
      </c>
      <c r="I398" s="120">
        <v>6.54</v>
      </c>
      <c r="J398" s="107">
        <v>7.62</v>
      </c>
      <c r="K398" s="107">
        <v>16.52</v>
      </c>
      <c r="L398" s="107">
        <v>0.46</v>
      </c>
      <c r="M398" s="107">
        <v>0.53</v>
      </c>
    </row>
    <row r="399" spans="1:13" ht="16.5" hidden="1" customHeight="1">
      <c r="A399" s="111" t="s">
        <v>1219</v>
      </c>
      <c r="B399" s="118" t="s">
        <v>305</v>
      </c>
      <c r="C399" s="119" t="s">
        <v>86</v>
      </c>
      <c r="D399" s="118" t="s">
        <v>306</v>
      </c>
      <c r="E399" s="118" t="s">
        <v>45</v>
      </c>
      <c r="F399" s="119" t="s">
        <v>43</v>
      </c>
      <c r="G399" s="118">
        <v>277.2176</v>
      </c>
      <c r="H399" s="118">
        <v>5.16</v>
      </c>
      <c r="I399" s="124">
        <v>5.16</v>
      </c>
      <c r="J399" s="118">
        <v>6.01</v>
      </c>
      <c r="K399" s="118">
        <v>16.52</v>
      </c>
      <c r="L399" s="118">
        <v>1430.44</v>
      </c>
      <c r="M399" s="118">
        <v>1666.08</v>
      </c>
    </row>
    <row r="400" spans="1:13" ht="16.5" hidden="1" customHeight="1">
      <c r="A400" s="111" t="s">
        <v>1220</v>
      </c>
      <c r="B400" s="118" t="s">
        <v>305</v>
      </c>
      <c r="C400" s="119" t="s">
        <v>86</v>
      </c>
      <c r="D400" s="118" t="s">
        <v>306</v>
      </c>
      <c r="E400" s="118" t="s">
        <v>45</v>
      </c>
      <c r="F400" s="119" t="s">
        <v>43</v>
      </c>
      <c r="G400" s="118">
        <v>49.899299999999997</v>
      </c>
      <c r="H400" s="118">
        <v>5.16</v>
      </c>
      <c r="I400" s="124">
        <v>5.16</v>
      </c>
      <c r="J400" s="118">
        <v>6.0119999999999996</v>
      </c>
      <c r="K400" s="118">
        <v>16.52</v>
      </c>
      <c r="L400" s="118">
        <v>257.48</v>
      </c>
      <c r="M400" s="118">
        <v>299.99</v>
      </c>
    </row>
    <row r="401" spans="1:13" ht="16.5" hidden="1" customHeight="1">
      <c r="A401" s="111" t="s">
        <v>1221</v>
      </c>
      <c r="B401" s="118" t="s">
        <v>308</v>
      </c>
      <c r="C401" s="119" t="s">
        <v>86</v>
      </c>
      <c r="D401" s="118" t="s">
        <v>309</v>
      </c>
      <c r="E401" s="118" t="s">
        <v>45</v>
      </c>
      <c r="F401" s="119" t="s">
        <v>103</v>
      </c>
      <c r="G401" s="118">
        <v>92.817499999999995</v>
      </c>
      <c r="H401" s="118">
        <v>13.3</v>
      </c>
      <c r="I401" s="124">
        <v>13.3</v>
      </c>
      <c r="J401" s="118">
        <v>15.5</v>
      </c>
      <c r="K401" s="118">
        <v>16.52</v>
      </c>
      <c r="L401" s="118">
        <v>1234.47</v>
      </c>
      <c r="M401" s="118">
        <v>1438.67</v>
      </c>
    </row>
    <row r="402" spans="1:13" ht="16.5" hidden="1" customHeight="1">
      <c r="A402" s="111" t="s">
        <v>1222</v>
      </c>
      <c r="B402" s="118" t="s">
        <v>308</v>
      </c>
      <c r="C402" s="119" t="s">
        <v>86</v>
      </c>
      <c r="D402" s="118" t="s">
        <v>309</v>
      </c>
      <c r="E402" s="118" t="s">
        <v>45</v>
      </c>
      <c r="F402" s="119" t="s">
        <v>103</v>
      </c>
      <c r="G402" s="118">
        <v>16.730399999999999</v>
      </c>
      <c r="H402" s="118">
        <v>13.3</v>
      </c>
      <c r="I402" s="124">
        <v>13.3</v>
      </c>
      <c r="J402" s="118">
        <v>15.497</v>
      </c>
      <c r="K402" s="118">
        <v>16.52</v>
      </c>
      <c r="L402" s="118">
        <v>222.51</v>
      </c>
      <c r="M402" s="118">
        <v>259.27</v>
      </c>
    </row>
    <row r="403" spans="1:13" ht="16.5" hidden="1" customHeight="1">
      <c r="A403" s="106" t="s">
        <v>1224</v>
      </c>
      <c r="B403" s="107" t="s">
        <v>2087</v>
      </c>
      <c r="C403" s="108" t="s">
        <v>86</v>
      </c>
      <c r="D403" s="107" t="s">
        <v>2088</v>
      </c>
      <c r="E403" s="107" t="s">
        <v>45</v>
      </c>
      <c r="F403" s="108" t="s">
        <v>103</v>
      </c>
      <c r="G403" s="107">
        <v>0.2</v>
      </c>
      <c r="H403" s="107">
        <v>6.15</v>
      </c>
      <c r="I403" s="120">
        <v>6.15</v>
      </c>
      <c r="J403" s="107">
        <v>7.17</v>
      </c>
      <c r="K403" s="107">
        <v>16.52</v>
      </c>
      <c r="L403" s="107">
        <v>1.23</v>
      </c>
      <c r="M403" s="107">
        <v>1.43</v>
      </c>
    </row>
    <row r="404" spans="1:13" ht="16.5" hidden="1" customHeight="1">
      <c r="A404" s="106" t="s">
        <v>1225</v>
      </c>
      <c r="B404" s="107" t="s">
        <v>2089</v>
      </c>
      <c r="C404" s="108" t="s">
        <v>86</v>
      </c>
      <c r="D404" s="107" t="s">
        <v>2090</v>
      </c>
      <c r="E404" s="107" t="s">
        <v>45</v>
      </c>
      <c r="F404" s="108" t="s">
        <v>103</v>
      </c>
      <c r="G404" s="107">
        <v>33.6402</v>
      </c>
      <c r="H404" s="107">
        <v>14.02</v>
      </c>
      <c r="I404" s="120">
        <v>14.02</v>
      </c>
      <c r="J404" s="107">
        <v>16.34</v>
      </c>
      <c r="K404" s="107">
        <v>16.52</v>
      </c>
      <c r="L404" s="107">
        <v>471.64</v>
      </c>
      <c r="M404" s="107">
        <v>549.67999999999995</v>
      </c>
    </row>
    <row r="405" spans="1:13" ht="16.5" hidden="1" customHeight="1">
      <c r="A405" s="106" t="s">
        <v>1226</v>
      </c>
      <c r="B405" s="107" t="s">
        <v>1026</v>
      </c>
      <c r="C405" s="108" t="s">
        <v>86</v>
      </c>
      <c r="D405" s="107" t="s">
        <v>1027</v>
      </c>
      <c r="E405" s="107" t="s">
        <v>45</v>
      </c>
      <c r="F405" s="108" t="s">
        <v>103</v>
      </c>
      <c r="G405" s="107">
        <v>21.814399999999999</v>
      </c>
      <c r="H405" s="107">
        <v>1.88</v>
      </c>
      <c r="I405" s="120">
        <v>1.88</v>
      </c>
      <c r="J405" s="107">
        <v>2.19</v>
      </c>
      <c r="K405" s="107">
        <v>16.52</v>
      </c>
      <c r="L405" s="107">
        <v>41.01</v>
      </c>
      <c r="M405" s="107">
        <v>47.77</v>
      </c>
    </row>
    <row r="406" spans="1:13" ht="16.5" hidden="1" customHeight="1">
      <c r="A406" s="106" t="s">
        <v>1227</v>
      </c>
      <c r="B406" s="107" t="s">
        <v>2091</v>
      </c>
      <c r="C406" s="108" t="s">
        <v>86</v>
      </c>
      <c r="D406" s="107" t="s">
        <v>2092</v>
      </c>
      <c r="E406" s="107" t="s">
        <v>2093</v>
      </c>
      <c r="F406" s="108" t="s">
        <v>142</v>
      </c>
      <c r="G406" s="107">
        <v>1.2121999999999999</v>
      </c>
      <c r="H406" s="107">
        <v>66.08</v>
      </c>
      <c r="I406" s="120">
        <v>66.08</v>
      </c>
      <c r="J406" s="107">
        <v>77</v>
      </c>
      <c r="K406" s="107">
        <v>16.52</v>
      </c>
      <c r="L406" s="107">
        <v>80.099999999999994</v>
      </c>
      <c r="M406" s="107">
        <v>93.34</v>
      </c>
    </row>
    <row r="407" spans="1:13" ht="16.5" hidden="1" customHeight="1">
      <c r="A407" s="106" t="s">
        <v>1228</v>
      </c>
      <c r="B407" s="107" t="s">
        <v>2094</v>
      </c>
      <c r="C407" s="108" t="s">
        <v>86</v>
      </c>
      <c r="D407" s="107" t="s">
        <v>2095</v>
      </c>
      <c r="E407" s="107" t="s">
        <v>2096</v>
      </c>
      <c r="F407" s="108" t="s">
        <v>142</v>
      </c>
      <c r="G407" s="107">
        <v>1</v>
      </c>
      <c r="H407" s="107">
        <v>3.01</v>
      </c>
      <c r="I407" s="120">
        <v>3.01</v>
      </c>
      <c r="J407" s="107">
        <v>3.51</v>
      </c>
      <c r="K407" s="107">
        <v>16.52</v>
      </c>
      <c r="L407" s="107">
        <v>3.01</v>
      </c>
      <c r="M407" s="107">
        <v>3.51</v>
      </c>
    </row>
    <row r="408" spans="1:13" ht="16.5" hidden="1" customHeight="1">
      <c r="A408" s="106" t="s">
        <v>1229</v>
      </c>
      <c r="B408" s="107" t="s">
        <v>2097</v>
      </c>
      <c r="C408" s="108" t="s">
        <v>86</v>
      </c>
      <c r="D408" s="107" t="s">
        <v>2098</v>
      </c>
      <c r="E408" s="107" t="s">
        <v>2099</v>
      </c>
      <c r="F408" s="108" t="s">
        <v>142</v>
      </c>
      <c r="G408" s="107">
        <v>4.04</v>
      </c>
      <c r="H408" s="107">
        <v>4.46</v>
      </c>
      <c r="I408" s="120">
        <v>4.46</v>
      </c>
      <c r="J408" s="107">
        <v>5.2</v>
      </c>
      <c r="K408" s="107">
        <v>16.52</v>
      </c>
      <c r="L408" s="107">
        <v>18.02</v>
      </c>
      <c r="M408" s="107">
        <v>21.01</v>
      </c>
    </row>
    <row r="409" spans="1:13" ht="16.5" hidden="1" customHeight="1">
      <c r="A409" s="106" t="s">
        <v>1230</v>
      </c>
      <c r="B409" s="107" t="s">
        <v>2100</v>
      </c>
      <c r="C409" s="108" t="s">
        <v>86</v>
      </c>
      <c r="D409" s="107" t="s">
        <v>2098</v>
      </c>
      <c r="E409" s="107" t="s">
        <v>1472</v>
      </c>
      <c r="F409" s="108" t="s">
        <v>142</v>
      </c>
      <c r="G409" s="107">
        <v>3.03</v>
      </c>
      <c r="H409" s="107">
        <v>5.66</v>
      </c>
      <c r="I409" s="120">
        <v>5.66</v>
      </c>
      <c r="J409" s="107">
        <v>6.6</v>
      </c>
      <c r="K409" s="107">
        <v>16.52</v>
      </c>
      <c r="L409" s="107">
        <v>17.149999999999999</v>
      </c>
      <c r="M409" s="107">
        <v>20</v>
      </c>
    </row>
    <row r="410" spans="1:13" ht="16.5" hidden="1" customHeight="1">
      <c r="A410" s="106" t="s">
        <v>1231</v>
      </c>
      <c r="B410" s="107" t="s">
        <v>2101</v>
      </c>
      <c r="C410" s="108" t="s">
        <v>86</v>
      </c>
      <c r="D410" s="107" t="s">
        <v>2102</v>
      </c>
      <c r="E410" s="107" t="s">
        <v>2103</v>
      </c>
      <c r="F410" s="108" t="s">
        <v>142</v>
      </c>
      <c r="G410" s="107">
        <v>3.456</v>
      </c>
      <c r="H410" s="107">
        <v>2.2400000000000002</v>
      </c>
      <c r="I410" s="120">
        <v>2.2400000000000002</v>
      </c>
      <c r="J410" s="107">
        <v>2.61</v>
      </c>
      <c r="K410" s="107">
        <v>16.52</v>
      </c>
      <c r="L410" s="107">
        <v>7.74</v>
      </c>
      <c r="M410" s="107">
        <v>9.02</v>
      </c>
    </row>
    <row r="411" spans="1:13" ht="16.5" hidden="1" customHeight="1">
      <c r="A411" s="106" t="s">
        <v>1232</v>
      </c>
      <c r="B411" s="107" t="s">
        <v>2104</v>
      </c>
      <c r="C411" s="108" t="s">
        <v>86</v>
      </c>
      <c r="D411" s="107" t="s">
        <v>2102</v>
      </c>
      <c r="E411" s="107" t="s">
        <v>2105</v>
      </c>
      <c r="F411" s="108" t="s">
        <v>142</v>
      </c>
      <c r="G411" s="107">
        <v>11.94</v>
      </c>
      <c r="H411" s="107">
        <v>25.77</v>
      </c>
      <c r="I411" s="120">
        <v>25.77</v>
      </c>
      <c r="J411" s="107">
        <v>30.03</v>
      </c>
      <c r="K411" s="107">
        <v>16.52</v>
      </c>
      <c r="L411" s="107">
        <v>307.69</v>
      </c>
      <c r="M411" s="107">
        <v>358.56</v>
      </c>
    </row>
    <row r="412" spans="1:13" ht="16.5" hidden="1" customHeight="1">
      <c r="A412" s="106" t="s">
        <v>2106</v>
      </c>
      <c r="B412" s="107" t="s">
        <v>2107</v>
      </c>
      <c r="C412" s="108" t="s">
        <v>86</v>
      </c>
      <c r="D412" s="107" t="s">
        <v>2102</v>
      </c>
      <c r="E412" s="107" t="s">
        <v>2108</v>
      </c>
      <c r="F412" s="108" t="s">
        <v>142</v>
      </c>
      <c r="G412" s="107">
        <v>1.0720000000000001</v>
      </c>
      <c r="H412" s="107">
        <v>38.35</v>
      </c>
      <c r="I412" s="120">
        <v>38.35</v>
      </c>
      <c r="J412" s="107">
        <v>44.69</v>
      </c>
      <c r="K412" s="107">
        <v>16.52</v>
      </c>
      <c r="L412" s="107">
        <v>41.11</v>
      </c>
      <c r="M412" s="107">
        <v>47.91</v>
      </c>
    </row>
    <row r="413" spans="1:13" ht="16.5" hidden="1" customHeight="1">
      <c r="A413" s="106" t="s">
        <v>2109</v>
      </c>
      <c r="B413" s="107" t="s">
        <v>2110</v>
      </c>
      <c r="C413" s="108" t="s">
        <v>86</v>
      </c>
      <c r="D413" s="107" t="s">
        <v>2102</v>
      </c>
      <c r="E413" s="107" t="s">
        <v>2111</v>
      </c>
      <c r="F413" s="108" t="s">
        <v>142</v>
      </c>
      <c r="G413" s="107">
        <v>0.59799999999999998</v>
      </c>
      <c r="H413" s="107">
        <v>111.9</v>
      </c>
      <c r="I413" s="120">
        <v>111.9</v>
      </c>
      <c r="J413" s="107">
        <v>130.38999999999999</v>
      </c>
      <c r="K413" s="107">
        <v>16.52</v>
      </c>
      <c r="L413" s="107">
        <v>66.92</v>
      </c>
      <c r="M413" s="107">
        <v>77.97</v>
      </c>
    </row>
    <row r="414" spans="1:13" ht="16.5" hidden="1" customHeight="1">
      <c r="A414" s="106" t="s">
        <v>2112</v>
      </c>
      <c r="B414" s="107" t="s">
        <v>2113</v>
      </c>
      <c r="C414" s="108" t="s">
        <v>86</v>
      </c>
      <c r="D414" s="107" t="s">
        <v>2114</v>
      </c>
      <c r="E414" s="107" t="s">
        <v>2099</v>
      </c>
      <c r="F414" s="108" t="s">
        <v>142</v>
      </c>
      <c r="G414" s="107">
        <v>5</v>
      </c>
      <c r="H414" s="107">
        <v>2.8</v>
      </c>
      <c r="I414" s="120">
        <v>2.8</v>
      </c>
      <c r="J414" s="107">
        <v>3.26</v>
      </c>
      <c r="K414" s="107">
        <v>16.52</v>
      </c>
      <c r="L414" s="107">
        <v>14</v>
      </c>
      <c r="M414" s="107">
        <v>16.3</v>
      </c>
    </row>
    <row r="415" spans="1:13" ht="16.5" hidden="1" customHeight="1">
      <c r="A415" s="106" t="s">
        <v>2115</v>
      </c>
      <c r="B415" s="107" t="s">
        <v>2116</v>
      </c>
      <c r="C415" s="108" t="s">
        <v>86</v>
      </c>
      <c r="D415" s="107" t="s">
        <v>2117</v>
      </c>
      <c r="E415" s="107" t="s">
        <v>2099</v>
      </c>
      <c r="F415" s="108" t="s">
        <v>142</v>
      </c>
      <c r="G415" s="107">
        <v>5</v>
      </c>
      <c r="H415" s="107">
        <v>4.17</v>
      </c>
      <c r="I415" s="120">
        <v>4.17</v>
      </c>
      <c r="J415" s="107">
        <v>4.8600000000000003</v>
      </c>
      <c r="K415" s="107">
        <v>16.52</v>
      </c>
      <c r="L415" s="107">
        <v>20.85</v>
      </c>
      <c r="M415" s="107">
        <v>24.3</v>
      </c>
    </row>
    <row r="416" spans="1:13" ht="16.5" hidden="1" customHeight="1">
      <c r="A416" s="106" t="s">
        <v>1233</v>
      </c>
      <c r="B416" s="107" t="s">
        <v>2118</v>
      </c>
      <c r="C416" s="108" t="s">
        <v>86</v>
      </c>
      <c r="D416" s="107" t="s">
        <v>2119</v>
      </c>
      <c r="E416" s="107" t="s">
        <v>1077</v>
      </c>
      <c r="F416" s="108" t="s">
        <v>142</v>
      </c>
      <c r="G416" s="107">
        <v>9.27</v>
      </c>
      <c r="H416" s="107">
        <v>2.76</v>
      </c>
      <c r="I416" s="120">
        <v>2.76</v>
      </c>
      <c r="J416" s="107">
        <v>3.22</v>
      </c>
      <c r="K416" s="107">
        <v>16.52</v>
      </c>
      <c r="L416" s="107">
        <v>25.59</v>
      </c>
      <c r="M416" s="107">
        <v>29.85</v>
      </c>
    </row>
    <row r="417" spans="1:13" ht="16.5" hidden="1" customHeight="1">
      <c r="A417" s="106" t="s">
        <v>1234</v>
      </c>
      <c r="B417" s="107" t="s">
        <v>2120</v>
      </c>
      <c r="C417" s="108" t="s">
        <v>86</v>
      </c>
      <c r="D417" s="107" t="s">
        <v>2119</v>
      </c>
      <c r="E417" s="107" t="s">
        <v>2121</v>
      </c>
      <c r="F417" s="108" t="s">
        <v>142</v>
      </c>
      <c r="G417" s="107">
        <v>22.4</v>
      </c>
      <c r="H417" s="107">
        <v>3</v>
      </c>
      <c r="I417" s="120">
        <v>3</v>
      </c>
      <c r="J417" s="107">
        <v>3.5</v>
      </c>
      <c r="K417" s="107">
        <v>16.52</v>
      </c>
      <c r="L417" s="107">
        <v>67.2</v>
      </c>
      <c r="M417" s="107">
        <v>78.400000000000006</v>
      </c>
    </row>
    <row r="418" spans="1:13" ht="16.5" hidden="1" customHeight="1">
      <c r="A418" s="106" t="s">
        <v>1235</v>
      </c>
      <c r="B418" s="116" t="s">
        <v>2122</v>
      </c>
      <c r="C418" s="117" t="s">
        <v>355</v>
      </c>
      <c r="D418" s="116" t="s">
        <v>2123</v>
      </c>
      <c r="E418" s="116" t="s">
        <v>45</v>
      </c>
      <c r="F418" s="117" t="s">
        <v>142</v>
      </c>
      <c r="G418" s="116">
        <v>3</v>
      </c>
      <c r="H418" s="116">
        <v>24.34</v>
      </c>
      <c r="I418" s="123">
        <v>24.34</v>
      </c>
      <c r="J418" s="116">
        <v>28.36</v>
      </c>
      <c r="K418" s="116">
        <v>16.52</v>
      </c>
      <c r="L418" s="116">
        <v>73.02</v>
      </c>
      <c r="M418" s="116">
        <v>85.08</v>
      </c>
    </row>
    <row r="419" spans="1:13" ht="16.5" hidden="1" customHeight="1">
      <c r="A419" s="106" t="s">
        <v>1236</v>
      </c>
      <c r="B419" s="116" t="s">
        <v>2122</v>
      </c>
      <c r="C419" s="117" t="s">
        <v>355</v>
      </c>
      <c r="D419" s="116" t="s">
        <v>2124</v>
      </c>
      <c r="E419" s="116" t="s">
        <v>45</v>
      </c>
      <c r="F419" s="117" t="s">
        <v>142</v>
      </c>
      <c r="G419" s="116">
        <v>1</v>
      </c>
      <c r="H419" s="116">
        <v>38.619999999999997</v>
      </c>
      <c r="I419" s="123">
        <v>38.619999999999997</v>
      </c>
      <c r="J419" s="116">
        <v>45</v>
      </c>
      <c r="K419" s="116">
        <v>16.52</v>
      </c>
      <c r="L419" s="116">
        <v>38.619999999999997</v>
      </c>
      <c r="M419" s="116">
        <v>45</v>
      </c>
    </row>
    <row r="420" spans="1:13" ht="16.5" hidden="1" customHeight="1">
      <c r="A420" s="106" t="s">
        <v>1237</v>
      </c>
      <c r="B420" s="116" t="s">
        <v>2122</v>
      </c>
      <c r="C420" s="117" t="s">
        <v>355</v>
      </c>
      <c r="D420" s="116" t="s">
        <v>2125</v>
      </c>
      <c r="E420" s="116" t="s">
        <v>45</v>
      </c>
      <c r="F420" s="117" t="s">
        <v>142</v>
      </c>
      <c r="G420" s="116">
        <v>3</v>
      </c>
      <c r="H420" s="116">
        <v>386.2</v>
      </c>
      <c r="I420" s="123">
        <v>386.2</v>
      </c>
      <c r="J420" s="116">
        <v>450</v>
      </c>
      <c r="K420" s="116">
        <v>16.52</v>
      </c>
      <c r="L420" s="116">
        <v>1158.5999999999999</v>
      </c>
      <c r="M420" s="116">
        <v>1350</v>
      </c>
    </row>
    <row r="421" spans="1:13" ht="16.5" hidden="1" customHeight="1">
      <c r="A421" s="106" t="s">
        <v>1238</v>
      </c>
      <c r="B421" s="116" t="s">
        <v>2122</v>
      </c>
      <c r="C421" s="117" t="s">
        <v>355</v>
      </c>
      <c r="D421" s="116" t="s">
        <v>2126</v>
      </c>
      <c r="E421" s="116" t="s">
        <v>45</v>
      </c>
      <c r="F421" s="117" t="s">
        <v>142</v>
      </c>
      <c r="G421" s="116">
        <v>1</v>
      </c>
      <c r="H421" s="116">
        <v>71.66</v>
      </c>
      <c r="I421" s="123">
        <v>71.66</v>
      </c>
      <c r="J421" s="116">
        <v>83.5</v>
      </c>
      <c r="K421" s="116">
        <v>16.52</v>
      </c>
      <c r="L421" s="116">
        <v>71.66</v>
      </c>
      <c r="M421" s="116">
        <v>83.5</v>
      </c>
    </row>
    <row r="422" spans="1:13" ht="16.5" hidden="1" customHeight="1">
      <c r="A422" s="106" t="s">
        <v>1239</v>
      </c>
      <c r="B422" s="107" t="s">
        <v>2127</v>
      </c>
      <c r="C422" s="108" t="s">
        <v>86</v>
      </c>
      <c r="D422" s="107" t="s">
        <v>2128</v>
      </c>
      <c r="E422" s="107" t="s">
        <v>45</v>
      </c>
      <c r="F422" s="108" t="s">
        <v>103</v>
      </c>
      <c r="G422" s="107">
        <v>0.13200000000000001</v>
      </c>
      <c r="H422" s="107">
        <v>25.85</v>
      </c>
      <c r="I422" s="120">
        <v>25.85</v>
      </c>
      <c r="J422" s="107">
        <v>30.12</v>
      </c>
      <c r="K422" s="107">
        <v>16.52</v>
      </c>
      <c r="L422" s="107">
        <v>3.41</v>
      </c>
      <c r="M422" s="107">
        <v>3.98</v>
      </c>
    </row>
    <row r="423" spans="1:13" ht="16.5" hidden="1" customHeight="1">
      <c r="A423" s="106" t="s">
        <v>1240</v>
      </c>
      <c r="B423" s="107" t="s">
        <v>2129</v>
      </c>
      <c r="C423" s="108" t="s">
        <v>86</v>
      </c>
      <c r="D423" s="107" t="s">
        <v>2130</v>
      </c>
      <c r="E423" s="107" t="s">
        <v>2099</v>
      </c>
      <c r="F423" s="108" t="s">
        <v>142</v>
      </c>
      <c r="G423" s="107">
        <v>6</v>
      </c>
      <c r="H423" s="107">
        <v>0.41</v>
      </c>
      <c r="I423" s="120">
        <v>0.41</v>
      </c>
      <c r="J423" s="107">
        <v>0.48</v>
      </c>
      <c r="K423" s="107">
        <v>16.52</v>
      </c>
      <c r="L423" s="107">
        <v>2.46</v>
      </c>
      <c r="M423" s="107">
        <v>2.88</v>
      </c>
    </row>
    <row r="424" spans="1:13" ht="16.5" hidden="1" customHeight="1">
      <c r="A424" s="106" t="s">
        <v>1241</v>
      </c>
      <c r="B424" s="107" t="s">
        <v>2131</v>
      </c>
      <c r="C424" s="108" t="s">
        <v>86</v>
      </c>
      <c r="D424" s="107" t="s">
        <v>2132</v>
      </c>
      <c r="E424" s="107" t="s">
        <v>1472</v>
      </c>
      <c r="F424" s="108" t="s">
        <v>142</v>
      </c>
      <c r="G424" s="107">
        <v>115.2</v>
      </c>
      <c r="H424" s="107">
        <v>1.06</v>
      </c>
      <c r="I424" s="120">
        <v>1.06</v>
      </c>
      <c r="J424" s="107">
        <v>1.24</v>
      </c>
      <c r="K424" s="107">
        <v>16.52</v>
      </c>
      <c r="L424" s="107">
        <v>122.11</v>
      </c>
      <c r="M424" s="107">
        <v>142.85</v>
      </c>
    </row>
    <row r="425" spans="1:13" ht="16.5" hidden="1" customHeight="1">
      <c r="A425" s="106" t="s">
        <v>1245</v>
      </c>
      <c r="B425" s="107" t="s">
        <v>2133</v>
      </c>
      <c r="C425" s="108" t="s">
        <v>86</v>
      </c>
      <c r="D425" s="107" t="s">
        <v>2132</v>
      </c>
      <c r="E425" s="107" t="s">
        <v>2134</v>
      </c>
      <c r="F425" s="108" t="s">
        <v>142</v>
      </c>
      <c r="G425" s="107">
        <v>21.48</v>
      </c>
      <c r="H425" s="107">
        <v>5.46</v>
      </c>
      <c r="I425" s="120">
        <v>5.46</v>
      </c>
      <c r="J425" s="107">
        <v>6.36</v>
      </c>
      <c r="K425" s="107">
        <v>16.52</v>
      </c>
      <c r="L425" s="107">
        <v>117.28</v>
      </c>
      <c r="M425" s="107">
        <v>136.61000000000001</v>
      </c>
    </row>
    <row r="426" spans="1:13" ht="16.5" hidden="1" customHeight="1">
      <c r="A426" s="106" t="s">
        <v>1246</v>
      </c>
      <c r="B426" s="107" t="s">
        <v>2135</v>
      </c>
      <c r="C426" s="108" t="s">
        <v>86</v>
      </c>
      <c r="D426" s="107" t="s">
        <v>2132</v>
      </c>
      <c r="E426" s="107" t="s">
        <v>1077</v>
      </c>
      <c r="F426" s="108" t="s">
        <v>142</v>
      </c>
      <c r="G426" s="107">
        <v>65.099999999999994</v>
      </c>
      <c r="H426" s="107">
        <v>12.17</v>
      </c>
      <c r="I426" s="120">
        <v>12.17</v>
      </c>
      <c r="J426" s="107">
        <v>14.18</v>
      </c>
      <c r="K426" s="107">
        <v>16.52</v>
      </c>
      <c r="L426" s="107">
        <v>792.27</v>
      </c>
      <c r="M426" s="107">
        <v>923.12</v>
      </c>
    </row>
    <row r="427" spans="1:13" ht="16.5" hidden="1" customHeight="1">
      <c r="A427" s="106" t="s">
        <v>1247</v>
      </c>
      <c r="B427" s="107" t="s">
        <v>2136</v>
      </c>
      <c r="C427" s="108" t="s">
        <v>86</v>
      </c>
      <c r="D427" s="107" t="s">
        <v>2132</v>
      </c>
      <c r="E427" s="107" t="s">
        <v>2137</v>
      </c>
      <c r="F427" s="108" t="s">
        <v>142</v>
      </c>
      <c r="G427" s="107">
        <v>14.46</v>
      </c>
      <c r="H427" s="107">
        <v>32.4</v>
      </c>
      <c r="I427" s="120">
        <v>32.4</v>
      </c>
      <c r="J427" s="107">
        <v>37.75</v>
      </c>
      <c r="K427" s="107">
        <v>16.52</v>
      </c>
      <c r="L427" s="107">
        <v>468.5</v>
      </c>
      <c r="M427" s="107">
        <v>545.87</v>
      </c>
    </row>
    <row r="428" spans="1:13" ht="16.5" hidden="1" customHeight="1">
      <c r="A428" s="106" t="s">
        <v>1248</v>
      </c>
      <c r="B428" s="107" t="s">
        <v>2138</v>
      </c>
      <c r="C428" s="108" t="s">
        <v>86</v>
      </c>
      <c r="D428" s="107" t="s">
        <v>2132</v>
      </c>
      <c r="E428" s="107" t="s">
        <v>2020</v>
      </c>
      <c r="F428" s="108" t="s">
        <v>142</v>
      </c>
      <c r="G428" s="107">
        <v>12.09</v>
      </c>
      <c r="H428" s="107">
        <v>57.35</v>
      </c>
      <c r="I428" s="120">
        <v>57.35</v>
      </c>
      <c r="J428" s="107">
        <v>66.83</v>
      </c>
      <c r="K428" s="107">
        <v>16.52</v>
      </c>
      <c r="L428" s="107">
        <v>693.36</v>
      </c>
      <c r="M428" s="107">
        <v>807.97</v>
      </c>
    </row>
    <row r="429" spans="1:13" ht="16.5" hidden="1" customHeight="1">
      <c r="A429" s="106" t="s">
        <v>1249</v>
      </c>
      <c r="B429" s="107" t="s">
        <v>2139</v>
      </c>
      <c r="C429" s="108" t="s">
        <v>86</v>
      </c>
      <c r="D429" s="107" t="s">
        <v>2140</v>
      </c>
      <c r="E429" s="107" t="s">
        <v>2022</v>
      </c>
      <c r="F429" s="108" t="s">
        <v>142</v>
      </c>
      <c r="G429" s="107">
        <v>8.0399999999999991</v>
      </c>
      <c r="H429" s="107">
        <v>66.45</v>
      </c>
      <c r="I429" s="120">
        <v>66.45</v>
      </c>
      <c r="J429" s="107">
        <v>77.430000000000007</v>
      </c>
      <c r="K429" s="107">
        <v>16.52</v>
      </c>
      <c r="L429" s="107">
        <v>534.26</v>
      </c>
      <c r="M429" s="107">
        <v>622.54</v>
      </c>
    </row>
    <row r="430" spans="1:13" ht="16.5" hidden="1" customHeight="1">
      <c r="A430" s="106" t="s">
        <v>1250</v>
      </c>
      <c r="B430" s="107" t="s">
        <v>2141</v>
      </c>
      <c r="C430" s="108" t="s">
        <v>86</v>
      </c>
      <c r="D430" s="107" t="s">
        <v>2142</v>
      </c>
      <c r="E430" s="107" t="s">
        <v>1077</v>
      </c>
      <c r="F430" s="108" t="s">
        <v>142</v>
      </c>
      <c r="G430" s="107">
        <v>27.06</v>
      </c>
      <c r="H430" s="107">
        <v>2.2000000000000002</v>
      </c>
      <c r="I430" s="120">
        <v>2.2000000000000002</v>
      </c>
      <c r="J430" s="107">
        <v>2.56</v>
      </c>
      <c r="K430" s="107">
        <v>16.52</v>
      </c>
      <c r="L430" s="107">
        <v>59.53</v>
      </c>
      <c r="M430" s="107">
        <v>69.27</v>
      </c>
    </row>
    <row r="431" spans="1:13" ht="16.5" hidden="1" customHeight="1">
      <c r="A431" s="106" t="s">
        <v>1251</v>
      </c>
      <c r="B431" s="107" t="s">
        <v>2143</v>
      </c>
      <c r="C431" s="108" t="s">
        <v>86</v>
      </c>
      <c r="D431" s="107" t="s">
        <v>2142</v>
      </c>
      <c r="E431" s="107" t="s">
        <v>2121</v>
      </c>
      <c r="F431" s="108" t="s">
        <v>142</v>
      </c>
      <c r="G431" s="107">
        <v>75.319999999999993</v>
      </c>
      <c r="H431" s="107">
        <v>6.1</v>
      </c>
      <c r="I431" s="120">
        <v>6.1</v>
      </c>
      <c r="J431" s="107">
        <v>7.11</v>
      </c>
      <c r="K431" s="107">
        <v>16.52</v>
      </c>
      <c r="L431" s="107">
        <v>459.45</v>
      </c>
      <c r="M431" s="107">
        <v>535.53</v>
      </c>
    </row>
    <row r="432" spans="1:13" ht="16.5" hidden="1" customHeight="1">
      <c r="A432" s="106" t="s">
        <v>1252</v>
      </c>
      <c r="B432" s="116" t="s">
        <v>2144</v>
      </c>
      <c r="C432" s="117" t="s">
        <v>355</v>
      </c>
      <c r="D432" s="116" t="s">
        <v>2145</v>
      </c>
      <c r="E432" s="116" t="s">
        <v>45</v>
      </c>
      <c r="F432" s="117" t="s">
        <v>142</v>
      </c>
      <c r="G432" s="116">
        <v>11</v>
      </c>
      <c r="H432" s="116">
        <v>741.69</v>
      </c>
      <c r="I432" s="123">
        <v>741.69</v>
      </c>
      <c r="J432" s="116">
        <v>864.22</v>
      </c>
      <c r="K432" s="116">
        <v>16.52</v>
      </c>
      <c r="L432" s="116">
        <v>8158.59</v>
      </c>
      <c r="M432" s="116">
        <v>9506.42</v>
      </c>
    </row>
    <row r="433" spans="1:13" ht="16.5" hidden="1" customHeight="1">
      <c r="A433" s="106" t="s">
        <v>1253</v>
      </c>
      <c r="B433" s="116" t="s">
        <v>2144</v>
      </c>
      <c r="C433" s="117" t="s">
        <v>355</v>
      </c>
      <c r="D433" s="116" t="s">
        <v>2146</v>
      </c>
      <c r="E433" s="116" t="s">
        <v>45</v>
      </c>
      <c r="F433" s="117" t="s">
        <v>142</v>
      </c>
      <c r="G433" s="116">
        <v>2</v>
      </c>
      <c r="H433" s="116">
        <v>341.74</v>
      </c>
      <c r="I433" s="123">
        <v>341.74</v>
      </c>
      <c r="J433" s="116">
        <v>398.2</v>
      </c>
      <c r="K433" s="116">
        <v>16.52</v>
      </c>
      <c r="L433" s="116">
        <v>683.48</v>
      </c>
      <c r="M433" s="116">
        <v>796.4</v>
      </c>
    </row>
    <row r="434" spans="1:13" ht="16.5" hidden="1" customHeight="1">
      <c r="A434" s="106" t="s">
        <v>1254</v>
      </c>
      <c r="B434" s="107" t="s">
        <v>2147</v>
      </c>
      <c r="C434" s="108" t="s">
        <v>86</v>
      </c>
      <c r="D434" s="107" t="s">
        <v>1471</v>
      </c>
      <c r="E434" s="107" t="s">
        <v>1459</v>
      </c>
      <c r="F434" s="108" t="s">
        <v>142</v>
      </c>
      <c r="G434" s="107">
        <v>0.38700000000000001</v>
      </c>
      <c r="H434" s="107">
        <v>0.45</v>
      </c>
      <c r="I434" s="120">
        <v>0.45</v>
      </c>
      <c r="J434" s="107">
        <v>0.52400000000000002</v>
      </c>
      <c r="K434" s="107">
        <v>16.52</v>
      </c>
      <c r="L434" s="107">
        <v>0.17</v>
      </c>
      <c r="M434" s="107">
        <v>0.2</v>
      </c>
    </row>
    <row r="435" spans="1:13" ht="16.5" hidden="1" customHeight="1">
      <c r="A435" s="106" t="s">
        <v>1255</v>
      </c>
      <c r="B435" s="107" t="s">
        <v>2148</v>
      </c>
      <c r="C435" s="108" t="s">
        <v>86</v>
      </c>
      <c r="D435" s="107" t="s">
        <v>1471</v>
      </c>
      <c r="E435" s="107" t="s">
        <v>2137</v>
      </c>
      <c r="F435" s="108" t="s">
        <v>142</v>
      </c>
      <c r="G435" s="107">
        <v>6.62</v>
      </c>
      <c r="H435" s="107">
        <v>2.15</v>
      </c>
      <c r="I435" s="120">
        <v>2.15</v>
      </c>
      <c r="J435" s="107">
        <v>2.5099999999999998</v>
      </c>
      <c r="K435" s="107">
        <v>16.52</v>
      </c>
      <c r="L435" s="107">
        <v>14.23</v>
      </c>
      <c r="M435" s="107">
        <v>16.62</v>
      </c>
    </row>
    <row r="436" spans="1:13" ht="16.5" hidden="1" customHeight="1">
      <c r="A436" s="106" t="s">
        <v>1256</v>
      </c>
      <c r="B436" s="107" t="s">
        <v>2149</v>
      </c>
      <c r="C436" s="108" t="s">
        <v>86</v>
      </c>
      <c r="D436" s="107" t="s">
        <v>2150</v>
      </c>
      <c r="E436" s="107" t="s">
        <v>2151</v>
      </c>
      <c r="F436" s="108" t="s">
        <v>142</v>
      </c>
      <c r="G436" s="107">
        <v>18</v>
      </c>
      <c r="H436" s="107">
        <v>0.84</v>
      </c>
      <c r="I436" s="120">
        <v>0.84</v>
      </c>
      <c r="J436" s="107">
        <v>0.98</v>
      </c>
      <c r="K436" s="107">
        <v>16.52</v>
      </c>
      <c r="L436" s="107">
        <v>15.12</v>
      </c>
      <c r="M436" s="107">
        <v>17.64</v>
      </c>
    </row>
    <row r="437" spans="1:13" ht="16.5" hidden="1" customHeight="1">
      <c r="A437" s="106" t="s">
        <v>1257</v>
      </c>
      <c r="B437" s="107" t="s">
        <v>2152</v>
      </c>
      <c r="C437" s="108" t="s">
        <v>86</v>
      </c>
      <c r="D437" s="107" t="s">
        <v>2153</v>
      </c>
      <c r="E437" s="107" t="s">
        <v>2134</v>
      </c>
      <c r="F437" s="108" t="s">
        <v>142</v>
      </c>
      <c r="G437" s="107">
        <v>21.48</v>
      </c>
      <c r="H437" s="107">
        <v>77.75</v>
      </c>
      <c r="I437" s="120">
        <v>77.75</v>
      </c>
      <c r="J437" s="107">
        <v>90.6</v>
      </c>
      <c r="K437" s="107">
        <v>16.52</v>
      </c>
      <c r="L437" s="107">
        <v>1670.07</v>
      </c>
      <c r="M437" s="107">
        <v>1946.09</v>
      </c>
    </row>
    <row r="438" spans="1:13" ht="16.5" hidden="1" customHeight="1">
      <c r="A438" s="106" t="s">
        <v>1258</v>
      </c>
      <c r="B438" s="107" t="s">
        <v>2154</v>
      </c>
      <c r="C438" s="108" t="s">
        <v>86</v>
      </c>
      <c r="D438" s="107" t="s">
        <v>2153</v>
      </c>
      <c r="E438" s="107" t="s">
        <v>1077</v>
      </c>
      <c r="F438" s="108" t="s">
        <v>142</v>
      </c>
      <c r="G438" s="107">
        <v>6.51</v>
      </c>
      <c r="H438" s="107">
        <v>96.28</v>
      </c>
      <c r="I438" s="120">
        <v>96.28</v>
      </c>
      <c r="J438" s="107">
        <v>112.19</v>
      </c>
      <c r="K438" s="107">
        <v>16.52</v>
      </c>
      <c r="L438" s="107">
        <v>626.78</v>
      </c>
      <c r="M438" s="107">
        <v>730.36</v>
      </c>
    </row>
    <row r="439" spans="1:13" ht="16.5" hidden="1" customHeight="1">
      <c r="A439" s="106" t="s">
        <v>1259</v>
      </c>
      <c r="B439" s="107" t="s">
        <v>2155</v>
      </c>
      <c r="C439" s="108" t="s">
        <v>86</v>
      </c>
      <c r="D439" s="107" t="s">
        <v>2153</v>
      </c>
      <c r="E439" s="107" t="s">
        <v>2156</v>
      </c>
      <c r="F439" s="108" t="s">
        <v>142</v>
      </c>
      <c r="G439" s="107">
        <v>27.12</v>
      </c>
      <c r="H439" s="107">
        <v>384.98</v>
      </c>
      <c r="I439" s="120">
        <v>384.98</v>
      </c>
      <c r="J439" s="107">
        <v>448.58</v>
      </c>
      <c r="K439" s="107">
        <v>16.52</v>
      </c>
      <c r="L439" s="107">
        <v>10440.66</v>
      </c>
      <c r="M439" s="107">
        <v>12165.49</v>
      </c>
    </row>
    <row r="440" spans="1:13" ht="16.5" hidden="1" customHeight="1">
      <c r="A440" s="106" t="s">
        <v>1260</v>
      </c>
      <c r="B440" s="116" t="s">
        <v>2157</v>
      </c>
      <c r="C440" s="117" t="s">
        <v>355</v>
      </c>
      <c r="D440" s="116" t="s">
        <v>2158</v>
      </c>
      <c r="E440" s="116" t="s">
        <v>45</v>
      </c>
      <c r="F440" s="117" t="s">
        <v>43</v>
      </c>
      <c r="G440" s="116">
        <v>0.79759999999999998</v>
      </c>
      <c r="H440" s="116">
        <v>1029.8699999999999</v>
      </c>
      <c r="I440" s="123">
        <v>1029.8699999999999</v>
      </c>
      <c r="J440" s="116">
        <v>1200</v>
      </c>
      <c r="K440" s="116">
        <v>16.52</v>
      </c>
      <c r="L440" s="116">
        <v>821.42</v>
      </c>
      <c r="M440" s="116">
        <v>957.12</v>
      </c>
    </row>
    <row r="441" spans="1:13" ht="16.5" hidden="1" customHeight="1">
      <c r="A441" s="106" t="s">
        <v>1264</v>
      </c>
      <c r="B441" s="116" t="s">
        <v>2159</v>
      </c>
      <c r="C441" s="117" t="s">
        <v>355</v>
      </c>
      <c r="D441" s="116" t="s">
        <v>2160</v>
      </c>
      <c r="E441" s="116" t="s">
        <v>45</v>
      </c>
      <c r="F441" s="117" t="s">
        <v>142</v>
      </c>
      <c r="G441" s="116">
        <v>3</v>
      </c>
      <c r="H441" s="116">
        <v>132.16999999999999</v>
      </c>
      <c r="I441" s="123">
        <v>132.16999999999999</v>
      </c>
      <c r="J441" s="116">
        <v>154</v>
      </c>
      <c r="K441" s="116">
        <v>16.52</v>
      </c>
      <c r="L441" s="116">
        <v>396.51</v>
      </c>
      <c r="M441" s="116">
        <v>462</v>
      </c>
    </row>
    <row r="442" spans="1:13" ht="16.5" hidden="1" customHeight="1">
      <c r="A442" s="106" t="s">
        <v>1265</v>
      </c>
      <c r="B442" s="116" t="s">
        <v>2159</v>
      </c>
      <c r="C442" s="117" t="s">
        <v>355</v>
      </c>
      <c r="D442" s="116" t="s">
        <v>2161</v>
      </c>
      <c r="E442" s="116" t="s">
        <v>45</v>
      </c>
      <c r="F442" s="117" t="s">
        <v>142</v>
      </c>
      <c r="G442" s="116">
        <v>3</v>
      </c>
      <c r="H442" s="116">
        <v>174.22</v>
      </c>
      <c r="I442" s="123">
        <v>174.22</v>
      </c>
      <c r="J442" s="116">
        <v>203</v>
      </c>
      <c r="K442" s="116">
        <v>16.52</v>
      </c>
      <c r="L442" s="116">
        <v>522.66</v>
      </c>
      <c r="M442" s="116">
        <v>609</v>
      </c>
    </row>
    <row r="443" spans="1:13" ht="16.5" hidden="1" customHeight="1">
      <c r="A443" s="106" t="s">
        <v>1266</v>
      </c>
      <c r="B443" s="116" t="s">
        <v>2159</v>
      </c>
      <c r="C443" s="117" t="s">
        <v>355</v>
      </c>
      <c r="D443" s="116" t="s">
        <v>2162</v>
      </c>
      <c r="E443" s="116" t="s">
        <v>45</v>
      </c>
      <c r="F443" s="117" t="s">
        <v>142</v>
      </c>
      <c r="G443" s="116">
        <v>1</v>
      </c>
      <c r="H443" s="116">
        <v>81.53</v>
      </c>
      <c r="I443" s="123">
        <v>81.53</v>
      </c>
      <c r="J443" s="116">
        <v>95</v>
      </c>
      <c r="K443" s="116">
        <v>16.52</v>
      </c>
      <c r="L443" s="116">
        <v>81.53</v>
      </c>
      <c r="M443" s="116">
        <v>95</v>
      </c>
    </row>
    <row r="444" spans="1:13" ht="16.5" hidden="1" customHeight="1">
      <c r="A444" s="106" t="s">
        <v>1267</v>
      </c>
      <c r="B444" s="116" t="s">
        <v>2159</v>
      </c>
      <c r="C444" s="117" t="s">
        <v>355</v>
      </c>
      <c r="D444" s="116" t="s">
        <v>2163</v>
      </c>
      <c r="E444" s="116" t="s">
        <v>45</v>
      </c>
      <c r="F444" s="117" t="s">
        <v>142</v>
      </c>
      <c r="G444" s="116">
        <v>1</v>
      </c>
      <c r="H444" s="116">
        <v>81.53</v>
      </c>
      <c r="I444" s="123">
        <v>81.53</v>
      </c>
      <c r="J444" s="116">
        <v>95</v>
      </c>
      <c r="K444" s="116">
        <v>16.52</v>
      </c>
      <c r="L444" s="116">
        <v>81.53</v>
      </c>
      <c r="M444" s="116">
        <v>95</v>
      </c>
    </row>
    <row r="445" spans="1:13" ht="16.5" hidden="1" customHeight="1">
      <c r="A445" s="106" t="s">
        <v>1271</v>
      </c>
      <c r="B445" s="116" t="s">
        <v>2159</v>
      </c>
      <c r="C445" s="117" t="s">
        <v>355</v>
      </c>
      <c r="D445" s="116" t="s">
        <v>2164</v>
      </c>
      <c r="E445" s="116" t="s">
        <v>45</v>
      </c>
      <c r="F445" s="117" t="s">
        <v>142</v>
      </c>
      <c r="G445" s="116">
        <v>10</v>
      </c>
      <c r="H445" s="116">
        <v>90.97</v>
      </c>
      <c r="I445" s="123">
        <v>90.97</v>
      </c>
      <c r="J445" s="116">
        <v>106</v>
      </c>
      <c r="K445" s="116">
        <v>16.52</v>
      </c>
      <c r="L445" s="116">
        <v>909.7</v>
      </c>
      <c r="M445" s="116">
        <v>1060</v>
      </c>
    </row>
    <row r="446" spans="1:13" ht="16.5" hidden="1" customHeight="1">
      <c r="A446" s="106" t="s">
        <v>1272</v>
      </c>
      <c r="B446" s="116" t="s">
        <v>2159</v>
      </c>
      <c r="C446" s="117" t="s">
        <v>355</v>
      </c>
      <c r="D446" s="116" t="s">
        <v>2161</v>
      </c>
      <c r="E446" s="116" t="s">
        <v>45</v>
      </c>
      <c r="F446" s="117" t="s">
        <v>142</v>
      </c>
      <c r="G446" s="116">
        <v>8</v>
      </c>
      <c r="H446" s="116">
        <v>397.36</v>
      </c>
      <c r="I446" s="123">
        <v>397.36</v>
      </c>
      <c r="J446" s="116">
        <v>463</v>
      </c>
      <c r="K446" s="116">
        <v>16.52</v>
      </c>
      <c r="L446" s="116">
        <v>3178.88</v>
      </c>
      <c r="M446" s="116">
        <v>3704</v>
      </c>
    </row>
    <row r="447" spans="1:13" ht="16.5" hidden="1" customHeight="1">
      <c r="A447" s="106" t="s">
        <v>1276</v>
      </c>
      <c r="B447" s="116" t="s">
        <v>2165</v>
      </c>
      <c r="C447" s="117" t="s">
        <v>355</v>
      </c>
      <c r="D447" s="116" t="s">
        <v>2166</v>
      </c>
      <c r="E447" s="116" t="s">
        <v>45</v>
      </c>
      <c r="F447" s="117" t="s">
        <v>142</v>
      </c>
      <c r="G447" s="116">
        <v>132</v>
      </c>
      <c r="H447" s="116">
        <v>21.64</v>
      </c>
      <c r="I447" s="123">
        <v>21.64</v>
      </c>
      <c r="J447" s="116">
        <v>25.215</v>
      </c>
      <c r="K447" s="116">
        <v>16.52</v>
      </c>
      <c r="L447" s="116">
        <v>2856.48</v>
      </c>
      <c r="M447" s="116">
        <v>3328.38</v>
      </c>
    </row>
    <row r="448" spans="1:13" ht="16.5" hidden="1" customHeight="1">
      <c r="A448" s="106" t="s">
        <v>1277</v>
      </c>
      <c r="B448" s="116" t="s">
        <v>2165</v>
      </c>
      <c r="C448" s="117" t="s">
        <v>355</v>
      </c>
      <c r="D448" s="116" t="s">
        <v>2167</v>
      </c>
      <c r="E448" s="116" t="s">
        <v>45</v>
      </c>
      <c r="F448" s="117" t="s">
        <v>142</v>
      </c>
      <c r="G448" s="116">
        <v>24</v>
      </c>
      <c r="H448" s="116">
        <v>32.46</v>
      </c>
      <c r="I448" s="123">
        <v>32.46</v>
      </c>
      <c r="J448" s="116">
        <v>37.822000000000003</v>
      </c>
      <c r="K448" s="116">
        <v>16.52</v>
      </c>
      <c r="L448" s="116">
        <v>779.04</v>
      </c>
      <c r="M448" s="116">
        <v>907.73</v>
      </c>
    </row>
    <row r="449" spans="1:13" ht="16.5" hidden="1" customHeight="1">
      <c r="A449" s="106" t="s">
        <v>1278</v>
      </c>
      <c r="B449" s="116" t="s">
        <v>2168</v>
      </c>
      <c r="C449" s="117" t="s">
        <v>355</v>
      </c>
      <c r="D449" s="116" t="s">
        <v>2169</v>
      </c>
      <c r="E449" s="116" t="s">
        <v>45</v>
      </c>
      <c r="F449" s="117" t="s">
        <v>142</v>
      </c>
      <c r="G449" s="116">
        <v>4.04</v>
      </c>
      <c r="H449" s="116">
        <v>14.93</v>
      </c>
      <c r="I449" s="123">
        <v>14.93</v>
      </c>
      <c r="J449" s="116">
        <v>17.399999999999999</v>
      </c>
      <c r="K449" s="116">
        <v>16.52</v>
      </c>
      <c r="L449" s="116">
        <v>60.32</v>
      </c>
      <c r="M449" s="116">
        <v>70.3</v>
      </c>
    </row>
    <row r="450" spans="1:13" ht="16.5" hidden="1" customHeight="1">
      <c r="A450" s="106" t="s">
        <v>1279</v>
      </c>
      <c r="B450" s="116" t="s">
        <v>2168</v>
      </c>
      <c r="C450" s="117" t="s">
        <v>355</v>
      </c>
      <c r="D450" s="116" t="s">
        <v>2170</v>
      </c>
      <c r="E450" s="116" t="s">
        <v>45</v>
      </c>
      <c r="F450" s="117" t="s">
        <v>142</v>
      </c>
      <c r="G450" s="116">
        <v>1.01</v>
      </c>
      <c r="H450" s="116">
        <v>28.42</v>
      </c>
      <c r="I450" s="123">
        <v>28.42</v>
      </c>
      <c r="J450" s="116">
        <v>33.119999999999997</v>
      </c>
      <c r="K450" s="116">
        <v>16.52</v>
      </c>
      <c r="L450" s="116">
        <v>28.7</v>
      </c>
      <c r="M450" s="116">
        <v>33.450000000000003</v>
      </c>
    </row>
    <row r="451" spans="1:13" ht="16.5" hidden="1" customHeight="1">
      <c r="A451" s="106" t="s">
        <v>1282</v>
      </c>
      <c r="B451" s="116" t="s">
        <v>2168</v>
      </c>
      <c r="C451" s="117" t="s">
        <v>355</v>
      </c>
      <c r="D451" s="116" t="s">
        <v>2171</v>
      </c>
      <c r="E451" s="116" t="s">
        <v>45</v>
      </c>
      <c r="F451" s="117" t="s">
        <v>142</v>
      </c>
      <c r="G451" s="116">
        <v>2.02</v>
      </c>
      <c r="H451" s="116">
        <v>33.99</v>
      </c>
      <c r="I451" s="123">
        <v>33.99</v>
      </c>
      <c r="J451" s="116">
        <v>39.6</v>
      </c>
      <c r="K451" s="116">
        <v>16.52</v>
      </c>
      <c r="L451" s="116">
        <v>68.66</v>
      </c>
      <c r="M451" s="116">
        <v>79.989999999999995</v>
      </c>
    </row>
    <row r="452" spans="1:13" ht="16.5" hidden="1" customHeight="1">
      <c r="A452" s="106" t="s">
        <v>1285</v>
      </c>
      <c r="B452" s="116" t="s">
        <v>2172</v>
      </c>
      <c r="C452" s="117" t="s">
        <v>355</v>
      </c>
      <c r="D452" s="116" t="s">
        <v>2173</v>
      </c>
      <c r="E452" s="116" t="s">
        <v>45</v>
      </c>
      <c r="F452" s="117" t="s">
        <v>142</v>
      </c>
      <c r="G452" s="116">
        <v>2</v>
      </c>
      <c r="H452" s="116">
        <v>313.14999999999998</v>
      </c>
      <c r="I452" s="123">
        <v>313.14999999999998</v>
      </c>
      <c r="J452" s="116">
        <v>364.88</v>
      </c>
      <c r="K452" s="116">
        <v>16.52</v>
      </c>
      <c r="L452" s="116">
        <v>626.29999999999995</v>
      </c>
      <c r="M452" s="116">
        <v>729.76</v>
      </c>
    </row>
    <row r="453" spans="1:13" ht="16.5" hidden="1" customHeight="1">
      <c r="A453" s="106" t="s">
        <v>1288</v>
      </c>
      <c r="B453" s="116" t="s">
        <v>2172</v>
      </c>
      <c r="C453" s="117" t="s">
        <v>355</v>
      </c>
      <c r="D453" s="116" t="s">
        <v>2174</v>
      </c>
      <c r="E453" s="116" t="s">
        <v>45</v>
      </c>
      <c r="F453" s="117" t="s">
        <v>142</v>
      </c>
      <c r="G453" s="116">
        <v>4</v>
      </c>
      <c r="H453" s="116">
        <v>180.91</v>
      </c>
      <c r="I453" s="123">
        <v>180.91</v>
      </c>
      <c r="J453" s="116">
        <v>210.8</v>
      </c>
      <c r="K453" s="116">
        <v>16.52</v>
      </c>
      <c r="L453" s="116">
        <v>723.64</v>
      </c>
      <c r="M453" s="116">
        <v>843.2</v>
      </c>
    </row>
    <row r="454" spans="1:13" ht="16.5" hidden="1" customHeight="1">
      <c r="A454" s="106" t="s">
        <v>1289</v>
      </c>
      <c r="B454" s="116" t="s">
        <v>2172</v>
      </c>
      <c r="C454" s="117" t="s">
        <v>355</v>
      </c>
      <c r="D454" s="116" t="s">
        <v>2175</v>
      </c>
      <c r="E454" s="116" t="s">
        <v>45</v>
      </c>
      <c r="F454" s="117" t="s">
        <v>142</v>
      </c>
      <c r="G454" s="116">
        <v>4</v>
      </c>
      <c r="H454" s="116">
        <v>2114.66</v>
      </c>
      <c r="I454" s="123">
        <v>2114.66</v>
      </c>
      <c r="J454" s="116">
        <v>2464</v>
      </c>
      <c r="K454" s="116">
        <v>16.52</v>
      </c>
      <c r="L454" s="116">
        <v>8458.64</v>
      </c>
      <c r="M454" s="116">
        <v>9856</v>
      </c>
    </row>
    <row r="455" spans="1:13" ht="16.5" hidden="1" customHeight="1">
      <c r="A455" s="106" t="s">
        <v>1290</v>
      </c>
      <c r="B455" s="116" t="s">
        <v>2172</v>
      </c>
      <c r="C455" s="117" t="s">
        <v>355</v>
      </c>
      <c r="D455" s="116" t="s">
        <v>2176</v>
      </c>
      <c r="E455" s="116" t="s">
        <v>45</v>
      </c>
      <c r="F455" s="117" t="s">
        <v>142</v>
      </c>
      <c r="G455" s="116">
        <v>10</v>
      </c>
      <c r="H455" s="116">
        <v>1165.47</v>
      </c>
      <c r="I455" s="123">
        <v>1165.47</v>
      </c>
      <c r="J455" s="116">
        <v>1358</v>
      </c>
      <c r="K455" s="116">
        <v>16.52</v>
      </c>
      <c r="L455" s="116">
        <v>11654.7</v>
      </c>
      <c r="M455" s="116">
        <v>13580</v>
      </c>
    </row>
    <row r="456" spans="1:13" ht="16.5" hidden="1" customHeight="1">
      <c r="A456" s="106" t="s">
        <v>1291</v>
      </c>
      <c r="B456" s="116" t="s">
        <v>2172</v>
      </c>
      <c r="C456" s="117" t="s">
        <v>355</v>
      </c>
      <c r="D456" s="116" t="s">
        <v>2177</v>
      </c>
      <c r="E456" s="116" t="s">
        <v>45</v>
      </c>
      <c r="F456" s="117" t="s">
        <v>142</v>
      </c>
      <c r="G456" s="116">
        <v>10</v>
      </c>
      <c r="H456" s="116">
        <v>429.11</v>
      </c>
      <c r="I456" s="123">
        <v>429.11</v>
      </c>
      <c r="J456" s="116">
        <v>500</v>
      </c>
      <c r="K456" s="116">
        <v>16.52</v>
      </c>
      <c r="L456" s="116">
        <v>4291.1000000000004</v>
      </c>
      <c r="M456" s="116">
        <v>5000</v>
      </c>
    </row>
    <row r="457" spans="1:13" ht="16.5" hidden="1" customHeight="1">
      <c r="A457" s="106" t="s">
        <v>1292</v>
      </c>
      <c r="B457" s="116" t="s">
        <v>2172</v>
      </c>
      <c r="C457" s="117" t="s">
        <v>355</v>
      </c>
      <c r="D457" s="116" t="s">
        <v>2178</v>
      </c>
      <c r="E457" s="116" t="s">
        <v>45</v>
      </c>
      <c r="F457" s="117" t="s">
        <v>142</v>
      </c>
      <c r="G457" s="116">
        <v>10</v>
      </c>
      <c r="H457" s="116">
        <v>361.01</v>
      </c>
      <c r="I457" s="123">
        <v>361.01</v>
      </c>
      <c r="J457" s="116">
        <v>420.65</v>
      </c>
      <c r="K457" s="116">
        <v>16.52</v>
      </c>
      <c r="L457" s="116">
        <v>3610.1</v>
      </c>
      <c r="M457" s="116">
        <v>4206.5</v>
      </c>
    </row>
    <row r="458" spans="1:13" ht="16.5" hidden="1" customHeight="1">
      <c r="A458" s="106" t="s">
        <v>1293</v>
      </c>
      <c r="B458" s="116" t="s">
        <v>2172</v>
      </c>
      <c r="C458" s="117" t="s">
        <v>355</v>
      </c>
      <c r="D458" s="116" t="s">
        <v>2179</v>
      </c>
      <c r="E458" s="116" t="s">
        <v>45</v>
      </c>
      <c r="F458" s="117" t="s">
        <v>142</v>
      </c>
      <c r="G458" s="116">
        <v>1</v>
      </c>
      <c r="H458" s="116">
        <v>1467.56</v>
      </c>
      <c r="I458" s="123">
        <v>1467.56</v>
      </c>
      <c r="J458" s="116">
        <v>1710</v>
      </c>
      <c r="K458" s="116">
        <v>16.52</v>
      </c>
      <c r="L458" s="116">
        <v>1467.56</v>
      </c>
      <c r="M458" s="116">
        <v>1710</v>
      </c>
    </row>
    <row r="459" spans="1:13" ht="16.5" hidden="1" customHeight="1">
      <c r="A459" s="106" t="s">
        <v>1297</v>
      </c>
      <c r="B459" s="116" t="s">
        <v>2172</v>
      </c>
      <c r="C459" s="117" t="s">
        <v>355</v>
      </c>
      <c r="D459" s="116" t="s">
        <v>2180</v>
      </c>
      <c r="E459" s="116" t="s">
        <v>45</v>
      </c>
      <c r="F459" s="117" t="s">
        <v>142</v>
      </c>
      <c r="G459" s="116">
        <v>22</v>
      </c>
      <c r="H459" s="116">
        <v>914.65</v>
      </c>
      <c r="I459" s="123">
        <v>914.65</v>
      </c>
      <c r="J459" s="116">
        <v>1065.75</v>
      </c>
      <c r="K459" s="116">
        <v>16.52</v>
      </c>
      <c r="L459" s="116">
        <v>20122.3</v>
      </c>
      <c r="M459" s="116">
        <v>23446.5</v>
      </c>
    </row>
    <row r="460" spans="1:13" ht="16.5" hidden="1" customHeight="1">
      <c r="A460" s="106" t="s">
        <v>1298</v>
      </c>
      <c r="B460" s="116" t="s">
        <v>2172</v>
      </c>
      <c r="C460" s="117" t="s">
        <v>355</v>
      </c>
      <c r="D460" s="116" t="s">
        <v>2181</v>
      </c>
      <c r="E460" s="116" t="s">
        <v>45</v>
      </c>
      <c r="F460" s="117" t="s">
        <v>142</v>
      </c>
      <c r="G460" s="116">
        <v>2</v>
      </c>
      <c r="H460" s="116">
        <v>463.44</v>
      </c>
      <c r="I460" s="123">
        <v>463.44</v>
      </c>
      <c r="J460" s="116">
        <v>540</v>
      </c>
      <c r="K460" s="116">
        <v>16.52</v>
      </c>
      <c r="L460" s="116">
        <v>926.88</v>
      </c>
      <c r="M460" s="116">
        <v>1080</v>
      </c>
    </row>
    <row r="461" spans="1:13" ht="16.5" hidden="1" customHeight="1">
      <c r="A461" s="106" t="s">
        <v>1299</v>
      </c>
      <c r="B461" s="116" t="s">
        <v>2172</v>
      </c>
      <c r="C461" s="117" t="s">
        <v>355</v>
      </c>
      <c r="D461" s="116" t="s">
        <v>2182</v>
      </c>
      <c r="E461" s="116" t="s">
        <v>45</v>
      </c>
      <c r="F461" s="117" t="s">
        <v>142</v>
      </c>
      <c r="G461" s="116">
        <v>6</v>
      </c>
      <c r="H461" s="116">
        <v>312.82</v>
      </c>
      <c r="I461" s="123">
        <v>312.82</v>
      </c>
      <c r="J461" s="116">
        <v>364.5</v>
      </c>
      <c r="K461" s="116">
        <v>16.52</v>
      </c>
      <c r="L461" s="116">
        <v>1876.92</v>
      </c>
      <c r="M461" s="116">
        <v>2187</v>
      </c>
    </row>
    <row r="462" spans="1:13" ht="16.5" hidden="1" customHeight="1">
      <c r="A462" s="106" t="s">
        <v>1303</v>
      </c>
      <c r="B462" s="116" t="s">
        <v>2172</v>
      </c>
      <c r="C462" s="117" t="s">
        <v>355</v>
      </c>
      <c r="D462" s="116" t="s">
        <v>2183</v>
      </c>
      <c r="E462" s="116" t="s">
        <v>45</v>
      </c>
      <c r="F462" s="117" t="s">
        <v>142</v>
      </c>
      <c r="G462" s="116">
        <v>6</v>
      </c>
      <c r="H462" s="116">
        <v>1943.87</v>
      </c>
      <c r="I462" s="123">
        <v>1943.87</v>
      </c>
      <c r="J462" s="116">
        <v>2265</v>
      </c>
      <c r="K462" s="116">
        <v>16.52</v>
      </c>
      <c r="L462" s="116">
        <v>11663.22</v>
      </c>
      <c r="M462" s="116">
        <v>13590</v>
      </c>
    </row>
    <row r="463" spans="1:13" ht="16.5" hidden="1" customHeight="1">
      <c r="A463" s="106" t="s">
        <v>1304</v>
      </c>
      <c r="B463" s="116" t="s">
        <v>2172</v>
      </c>
      <c r="C463" s="117" t="s">
        <v>355</v>
      </c>
      <c r="D463" s="116" t="s">
        <v>2184</v>
      </c>
      <c r="E463" s="116" t="s">
        <v>45</v>
      </c>
      <c r="F463" s="117" t="s">
        <v>142</v>
      </c>
      <c r="G463" s="116">
        <v>2</v>
      </c>
      <c r="H463" s="116">
        <v>2075.1799999999998</v>
      </c>
      <c r="I463" s="123">
        <v>2075.1799999999998</v>
      </c>
      <c r="J463" s="116">
        <v>2418</v>
      </c>
      <c r="K463" s="116">
        <v>16.52</v>
      </c>
      <c r="L463" s="116">
        <v>4150.3599999999997</v>
      </c>
      <c r="M463" s="116">
        <v>4836</v>
      </c>
    </row>
    <row r="464" spans="1:13" ht="16.5" hidden="1" customHeight="1">
      <c r="A464" s="106" t="s">
        <v>1305</v>
      </c>
      <c r="B464" s="116" t="s">
        <v>2185</v>
      </c>
      <c r="C464" s="117" t="s">
        <v>355</v>
      </c>
      <c r="D464" s="116" t="s">
        <v>2176</v>
      </c>
      <c r="E464" s="116" t="s">
        <v>45</v>
      </c>
      <c r="F464" s="117" t="s">
        <v>142</v>
      </c>
      <c r="G464" s="116">
        <v>5</v>
      </c>
      <c r="H464" s="116">
        <v>556.20000000000005</v>
      </c>
      <c r="I464" s="123">
        <v>556.20000000000005</v>
      </c>
      <c r="J464" s="116">
        <v>648.09</v>
      </c>
      <c r="K464" s="116">
        <v>16.52</v>
      </c>
      <c r="L464" s="116">
        <v>2781</v>
      </c>
      <c r="M464" s="116">
        <v>3240.45</v>
      </c>
    </row>
    <row r="465" spans="1:13" ht="16.5" hidden="1" customHeight="1">
      <c r="A465" s="106" t="s">
        <v>1306</v>
      </c>
      <c r="B465" s="116" t="s">
        <v>2185</v>
      </c>
      <c r="C465" s="117" t="s">
        <v>355</v>
      </c>
      <c r="D465" s="116" t="s">
        <v>2186</v>
      </c>
      <c r="E465" s="116" t="s">
        <v>45</v>
      </c>
      <c r="F465" s="117" t="s">
        <v>142</v>
      </c>
      <c r="G465" s="116">
        <v>2</v>
      </c>
      <c r="H465" s="116">
        <v>304.89</v>
      </c>
      <c r="I465" s="123">
        <v>304.89</v>
      </c>
      <c r="J465" s="116">
        <v>355.26</v>
      </c>
      <c r="K465" s="116">
        <v>16.52</v>
      </c>
      <c r="L465" s="116">
        <v>609.78</v>
      </c>
      <c r="M465" s="116">
        <v>710.52</v>
      </c>
    </row>
    <row r="466" spans="1:13" ht="16.5" hidden="1" customHeight="1">
      <c r="A466" s="106" t="s">
        <v>1307</v>
      </c>
      <c r="B466" s="116" t="s">
        <v>2185</v>
      </c>
      <c r="C466" s="117" t="s">
        <v>355</v>
      </c>
      <c r="D466" s="116" t="s">
        <v>2187</v>
      </c>
      <c r="E466" s="116" t="s">
        <v>45</v>
      </c>
      <c r="F466" s="117" t="s">
        <v>142</v>
      </c>
      <c r="G466" s="116">
        <v>1</v>
      </c>
      <c r="H466" s="116">
        <v>304.89</v>
      </c>
      <c r="I466" s="123">
        <v>304.89</v>
      </c>
      <c r="J466" s="116">
        <v>355.26</v>
      </c>
      <c r="K466" s="116">
        <v>16.52</v>
      </c>
      <c r="L466" s="116">
        <v>304.89</v>
      </c>
      <c r="M466" s="116">
        <v>355.26</v>
      </c>
    </row>
    <row r="467" spans="1:13" ht="16.5" hidden="1" customHeight="1">
      <c r="A467" s="106" t="s">
        <v>1308</v>
      </c>
      <c r="B467" s="116" t="s">
        <v>2185</v>
      </c>
      <c r="C467" s="117" t="s">
        <v>355</v>
      </c>
      <c r="D467" s="116" t="s">
        <v>2188</v>
      </c>
      <c r="E467" s="116" t="s">
        <v>45</v>
      </c>
      <c r="F467" s="117" t="s">
        <v>142</v>
      </c>
      <c r="G467" s="116">
        <v>1</v>
      </c>
      <c r="H467" s="116">
        <v>304.89</v>
      </c>
      <c r="I467" s="123">
        <v>304.89</v>
      </c>
      <c r="J467" s="116">
        <v>355.26</v>
      </c>
      <c r="K467" s="116">
        <v>16.52</v>
      </c>
      <c r="L467" s="116">
        <v>304.89</v>
      </c>
      <c r="M467" s="116">
        <v>355.26</v>
      </c>
    </row>
    <row r="468" spans="1:13" ht="16.5" hidden="1" customHeight="1">
      <c r="A468" s="106" t="s">
        <v>1309</v>
      </c>
      <c r="B468" s="116" t="s">
        <v>2185</v>
      </c>
      <c r="C468" s="117" t="s">
        <v>355</v>
      </c>
      <c r="D468" s="116" t="s">
        <v>2189</v>
      </c>
      <c r="E468" s="116" t="s">
        <v>45</v>
      </c>
      <c r="F468" s="117" t="s">
        <v>142</v>
      </c>
      <c r="G468" s="116">
        <v>1</v>
      </c>
      <c r="H468" s="116">
        <v>302.18</v>
      </c>
      <c r="I468" s="123">
        <v>302.18</v>
      </c>
      <c r="J468" s="116">
        <v>352.1</v>
      </c>
      <c r="K468" s="116">
        <v>16.52</v>
      </c>
      <c r="L468" s="116">
        <v>302.18</v>
      </c>
      <c r="M468" s="116">
        <v>352.1</v>
      </c>
    </row>
    <row r="469" spans="1:13" ht="16.5" hidden="1" customHeight="1">
      <c r="A469" s="106" t="s">
        <v>1310</v>
      </c>
      <c r="B469" s="116" t="s">
        <v>2190</v>
      </c>
      <c r="C469" s="117" t="s">
        <v>355</v>
      </c>
      <c r="D469" s="116" t="s">
        <v>2191</v>
      </c>
      <c r="E469" s="116" t="s">
        <v>45</v>
      </c>
      <c r="F469" s="117" t="s">
        <v>142</v>
      </c>
      <c r="G469" s="116">
        <v>1.01</v>
      </c>
      <c r="H469" s="116">
        <v>360.45</v>
      </c>
      <c r="I469" s="123">
        <v>360.45</v>
      </c>
      <c r="J469" s="116">
        <v>420</v>
      </c>
      <c r="K469" s="116">
        <v>16.52</v>
      </c>
      <c r="L469" s="116">
        <v>364.05</v>
      </c>
      <c r="M469" s="116">
        <v>424.2</v>
      </c>
    </row>
    <row r="470" spans="1:13" ht="16.5" hidden="1" customHeight="1">
      <c r="A470" s="106" t="s">
        <v>1311</v>
      </c>
      <c r="B470" s="116" t="s">
        <v>2190</v>
      </c>
      <c r="C470" s="117" t="s">
        <v>355</v>
      </c>
      <c r="D470" s="116" t="s">
        <v>2192</v>
      </c>
      <c r="E470" s="116" t="s">
        <v>45</v>
      </c>
      <c r="F470" s="117" t="s">
        <v>142</v>
      </c>
      <c r="G470" s="116">
        <v>1.01</v>
      </c>
      <c r="H470" s="116">
        <v>150.53</v>
      </c>
      <c r="I470" s="123">
        <v>150.53</v>
      </c>
      <c r="J470" s="116">
        <v>175.4</v>
      </c>
      <c r="K470" s="116">
        <v>16.52</v>
      </c>
      <c r="L470" s="116">
        <v>152.04</v>
      </c>
      <c r="M470" s="116">
        <v>177.15</v>
      </c>
    </row>
    <row r="471" spans="1:13" ht="16.5" hidden="1" customHeight="1">
      <c r="A471" s="106" t="s">
        <v>1312</v>
      </c>
      <c r="B471" s="116" t="s">
        <v>2193</v>
      </c>
      <c r="C471" s="117" t="s">
        <v>355</v>
      </c>
      <c r="D471" s="116" t="s">
        <v>2176</v>
      </c>
      <c r="E471" s="116" t="s">
        <v>45</v>
      </c>
      <c r="F471" s="117" t="s">
        <v>142</v>
      </c>
      <c r="G471" s="116">
        <v>3</v>
      </c>
      <c r="H471" s="116">
        <v>556.20000000000005</v>
      </c>
      <c r="I471" s="123">
        <v>556.20000000000005</v>
      </c>
      <c r="J471" s="116">
        <v>648.09</v>
      </c>
      <c r="K471" s="116">
        <v>16.52</v>
      </c>
      <c r="L471" s="116">
        <v>1668.6</v>
      </c>
      <c r="M471" s="116">
        <v>1944.27</v>
      </c>
    </row>
    <row r="472" spans="1:13" ht="16.5" hidden="1" customHeight="1">
      <c r="A472" s="106" t="s">
        <v>1313</v>
      </c>
      <c r="B472" s="116" t="s">
        <v>2194</v>
      </c>
      <c r="C472" s="117" t="s">
        <v>355</v>
      </c>
      <c r="D472" s="116" t="s">
        <v>2192</v>
      </c>
      <c r="E472" s="116" t="s">
        <v>45</v>
      </c>
      <c r="F472" s="117" t="s">
        <v>142</v>
      </c>
      <c r="G472" s="116">
        <v>4.04</v>
      </c>
      <c r="H472" s="116">
        <v>150.53</v>
      </c>
      <c r="I472" s="123">
        <v>150.53</v>
      </c>
      <c r="J472" s="116">
        <v>175.4</v>
      </c>
      <c r="K472" s="116">
        <v>16.52</v>
      </c>
      <c r="L472" s="116">
        <v>608.14</v>
      </c>
      <c r="M472" s="116">
        <v>708.62</v>
      </c>
    </row>
    <row r="473" spans="1:13" ht="16.5" hidden="1" customHeight="1">
      <c r="A473" s="106" t="s">
        <v>1314</v>
      </c>
      <c r="B473" s="116" t="s">
        <v>2195</v>
      </c>
      <c r="C473" s="117" t="s">
        <v>355</v>
      </c>
      <c r="D473" s="116" t="s">
        <v>2196</v>
      </c>
      <c r="E473" s="116" t="s">
        <v>45</v>
      </c>
      <c r="F473" s="117" t="s">
        <v>142</v>
      </c>
      <c r="G473" s="116">
        <v>3</v>
      </c>
      <c r="H473" s="116">
        <v>822.18</v>
      </c>
      <c r="I473" s="123">
        <v>822.18</v>
      </c>
      <c r="J473" s="116">
        <v>958</v>
      </c>
      <c r="K473" s="116">
        <v>16.52</v>
      </c>
      <c r="L473" s="116">
        <v>2466.54</v>
      </c>
      <c r="M473" s="116">
        <v>2874</v>
      </c>
    </row>
    <row r="474" spans="1:13" ht="16.5" hidden="1" customHeight="1">
      <c r="A474" s="106" t="s">
        <v>1315</v>
      </c>
      <c r="B474" s="116" t="s">
        <v>2195</v>
      </c>
      <c r="C474" s="117" t="s">
        <v>355</v>
      </c>
      <c r="D474" s="116" t="s">
        <v>2197</v>
      </c>
      <c r="E474" s="116" t="s">
        <v>45</v>
      </c>
      <c r="F474" s="117" t="s">
        <v>142</v>
      </c>
      <c r="G474" s="116">
        <v>2</v>
      </c>
      <c r="H474" s="116">
        <v>662.55</v>
      </c>
      <c r="I474" s="123">
        <v>662.55</v>
      </c>
      <c r="J474" s="116">
        <v>772</v>
      </c>
      <c r="K474" s="116">
        <v>16.52</v>
      </c>
      <c r="L474" s="116">
        <v>1325.1</v>
      </c>
      <c r="M474" s="116">
        <v>1544</v>
      </c>
    </row>
    <row r="475" spans="1:13" ht="16.5" hidden="1" customHeight="1">
      <c r="A475" s="106" t="s">
        <v>1316</v>
      </c>
      <c r="B475" s="116" t="s">
        <v>2195</v>
      </c>
      <c r="C475" s="117" t="s">
        <v>355</v>
      </c>
      <c r="D475" s="116" t="s">
        <v>2198</v>
      </c>
      <c r="E475" s="116" t="s">
        <v>45</v>
      </c>
      <c r="F475" s="117" t="s">
        <v>142</v>
      </c>
      <c r="G475" s="116">
        <v>1</v>
      </c>
      <c r="H475" s="116">
        <v>2160.14</v>
      </c>
      <c r="I475" s="123">
        <v>2160.14</v>
      </c>
      <c r="J475" s="116">
        <v>2517</v>
      </c>
      <c r="K475" s="116">
        <v>16.52</v>
      </c>
      <c r="L475" s="116">
        <v>2160.14</v>
      </c>
      <c r="M475" s="116">
        <v>2517</v>
      </c>
    </row>
    <row r="476" spans="1:13" ht="16.5" hidden="1" customHeight="1">
      <c r="A476" s="106" t="s">
        <v>1317</v>
      </c>
      <c r="B476" s="107" t="s">
        <v>2199</v>
      </c>
      <c r="C476" s="108" t="s">
        <v>86</v>
      </c>
      <c r="D476" s="107" t="s">
        <v>2019</v>
      </c>
      <c r="E476" s="107" t="s">
        <v>1472</v>
      </c>
      <c r="F476" s="108" t="s">
        <v>103</v>
      </c>
      <c r="G476" s="107">
        <v>5.6722999999999999</v>
      </c>
      <c r="H476" s="107">
        <v>4.1900000000000004</v>
      </c>
      <c r="I476" s="120">
        <v>4.1900000000000004</v>
      </c>
      <c r="J476" s="107">
        <v>4.88</v>
      </c>
      <c r="K476" s="107">
        <v>16.52</v>
      </c>
      <c r="L476" s="107">
        <v>23.77</v>
      </c>
      <c r="M476" s="107">
        <v>27.68</v>
      </c>
    </row>
    <row r="477" spans="1:13" ht="16.5" hidden="1" customHeight="1">
      <c r="A477" s="106" t="s">
        <v>1318</v>
      </c>
      <c r="B477" s="109" t="s">
        <v>2200</v>
      </c>
      <c r="C477" s="110" t="s">
        <v>86</v>
      </c>
      <c r="D477" s="109" t="s">
        <v>2019</v>
      </c>
      <c r="E477" s="109" t="s">
        <v>1077</v>
      </c>
      <c r="F477" s="110" t="s">
        <v>344</v>
      </c>
      <c r="G477" s="109">
        <v>7.2</v>
      </c>
      <c r="H477" s="109">
        <v>20.84</v>
      </c>
      <c r="I477" s="180">
        <v>19.7</v>
      </c>
      <c r="J477" s="109">
        <v>22.954000000000001</v>
      </c>
      <c r="K477" s="109">
        <v>16.52</v>
      </c>
      <c r="L477" s="109">
        <v>141.84</v>
      </c>
      <c r="M477" s="109">
        <v>165.27</v>
      </c>
    </row>
    <row r="478" spans="1:13" ht="16.5" hidden="1" customHeight="1">
      <c r="A478" s="106" t="s">
        <v>1319</v>
      </c>
      <c r="B478" s="182" t="s">
        <v>2201</v>
      </c>
      <c r="C478" s="183" t="s">
        <v>86</v>
      </c>
      <c r="D478" s="182" t="s">
        <v>2019</v>
      </c>
      <c r="E478" s="182" t="s">
        <v>2137</v>
      </c>
      <c r="F478" s="183" t="s">
        <v>344</v>
      </c>
      <c r="G478" s="182">
        <v>18</v>
      </c>
      <c r="H478" s="182">
        <v>35.61</v>
      </c>
      <c r="I478" s="186">
        <v>32.19</v>
      </c>
      <c r="J478" s="182">
        <v>37.508000000000003</v>
      </c>
      <c r="K478" s="182">
        <v>16.52</v>
      </c>
      <c r="L478" s="182">
        <v>579.41999999999996</v>
      </c>
      <c r="M478" s="182">
        <v>675.14</v>
      </c>
    </row>
    <row r="479" spans="1:13" ht="16.5" hidden="1" customHeight="1">
      <c r="A479" s="111" t="s">
        <v>1320</v>
      </c>
      <c r="B479" s="184" t="s">
        <v>2202</v>
      </c>
      <c r="C479" s="185" t="s">
        <v>355</v>
      </c>
      <c r="D479" s="184" t="s">
        <v>2019</v>
      </c>
      <c r="E479" s="184" t="s">
        <v>45</v>
      </c>
      <c r="F479" s="185" t="s">
        <v>103</v>
      </c>
      <c r="G479" s="184">
        <v>1510.56</v>
      </c>
      <c r="H479" s="184">
        <v>4.0199999999999996</v>
      </c>
      <c r="I479" s="187">
        <v>4.0199999999999996</v>
      </c>
      <c r="J479" s="184">
        <v>4.6840000000000002</v>
      </c>
      <c r="K479" s="184">
        <v>16.52</v>
      </c>
      <c r="L479" s="184">
        <v>6072.45</v>
      </c>
      <c r="M479" s="184">
        <v>7075.46</v>
      </c>
    </row>
    <row r="480" spans="1:13" ht="16.5" hidden="1" customHeight="1">
      <c r="A480" s="111" t="s">
        <v>1321</v>
      </c>
      <c r="B480" s="140" t="s">
        <v>2202</v>
      </c>
      <c r="C480" s="141" t="s">
        <v>355</v>
      </c>
      <c r="D480" s="140" t="s">
        <v>2019</v>
      </c>
      <c r="E480" s="140" t="s">
        <v>45</v>
      </c>
      <c r="F480" s="141" t="s">
        <v>103</v>
      </c>
      <c r="G480" s="140">
        <v>952.76</v>
      </c>
      <c r="H480" s="140">
        <v>4.8</v>
      </c>
      <c r="I480" s="144">
        <v>4.8</v>
      </c>
      <c r="J480" s="140">
        <v>5.59</v>
      </c>
      <c r="K480" s="140">
        <v>16.52</v>
      </c>
      <c r="L480" s="140">
        <v>4573.25</v>
      </c>
      <c r="M480" s="140">
        <v>5325.93</v>
      </c>
    </row>
    <row r="481" spans="1:13" ht="16.5" hidden="1" customHeight="1">
      <c r="A481" s="111" t="s">
        <v>1322</v>
      </c>
      <c r="B481" s="140" t="s">
        <v>2202</v>
      </c>
      <c r="C481" s="141" t="s">
        <v>355</v>
      </c>
      <c r="D481" s="140" t="s">
        <v>2019</v>
      </c>
      <c r="E481" s="140" t="s">
        <v>45</v>
      </c>
      <c r="F481" s="141" t="s">
        <v>103</v>
      </c>
      <c r="G481" s="140">
        <v>56.76</v>
      </c>
      <c r="H481" s="140">
        <v>4.8</v>
      </c>
      <c r="I481" s="144">
        <v>4.8</v>
      </c>
      <c r="J481" s="140">
        <v>5.593</v>
      </c>
      <c r="K481" s="140">
        <v>16.52</v>
      </c>
      <c r="L481" s="140">
        <v>272.45</v>
      </c>
      <c r="M481" s="140">
        <v>317.45999999999998</v>
      </c>
    </row>
    <row r="482" spans="1:13" ht="16.5" hidden="1" customHeight="1">
      <c r="A482" s="106" t="s">
        <v>1323</v>
      </c>
      <c r="B482" s="116" t="s">
        <v>2203</v>
      </c>
      <c r="C482" s="117" t="s">
        <v>355</v>
      </c>
      <c r="D482" s="116" t="s">
        <v>2204</v>
      </c>
      <c r="E482" s="116" t="s">
        <v>2020</v>
      </c>
      <c r="F482" s="117" t="s">
        <v>344</v>
      </c>
      <c r="G482" s="116">
        <v>1802.7415000000001</v>
      </c>
      <c r="H482" s="116">
        <v>64.59</v>
      </c>
      <c r="I482" s="123">
        <v>64.59</v>
      </c>
      <c r="J482" s="116">
        <v>75.260000000000005</v>
      </c>
      <c r="K482" s="116">
        <v>16.52</v>
      </c>
      <c r="L482" s="116">
        <v>116439.07</v>
      </c>
      <c r="M482" s="116">
        <v>135674.32999999999</v>
      </c>
    </row>
    <row r="483" spans="1:13" ht="16.5" hidden="1" customHeight="1">
      <c r="A483" s="106" t="s">
        <v>1324</v>
      </c>
      <c r="B483" s="116" t="s">
        <v>2203</v>
      </c>
      <c r="C483" s="117" t="s">
        <v>355</v>
      </c>
      <c r="D483" s="116" t="s">
        <v>2204</v>
      </c>
      <c r="E483" s="116" t="s">
        <v>2137</v>
      </c>
      <c r="F483" s="117" t="s">
        <v>344</v>
      </c>
      <c r="G483" s="116">
        <v>131.94999999999999</v>
      </c>
      <c r="H483" s="116">
        <v>49.38</v>
      </c>
      <c r="I483" s="123">
        <v>49.38</v>
      </c>
      <c r="J483" s="116">
        <v>57.537999999999997</v>
      </c>
      <c r="K483" s="116">
        <v>16.52</v>
      </c>
      <c r="L483" s="116">
        <v>6515.69</v>
      </c>
      <c r="M483" s="116">
        <v>7592.14</v>
      </c>
    </row>
    <row r="484" spans="1:13" ht="16.5" hidden="1" customHeight="1">
      <c r="A484" s="106" t="s">
        <v>1325</v>
      </c>
      <c r="B484" s="116" t="s">
        <v>2203</v>
      </c>
      <c r="C484" s="117" t="s">
        <v>355</v>
      </c>
      <c r="D484" s="116" t="s">
        <v>2204</v>
      </c>
      <c r="E484" s="116" t="s">
        <v>2022</v>
      </c>
      <c r="F484" s="117" t="s">
        <v>344</v>
      </c>
      <c r="G484" s="116">
        <v>343.4</v>
      </c>
      <c r="H484" s="116">
        <v>107.96</v>
      </c>
      <c r="I484" s="123">
        <v>107.96</v>
      </c>
      <c r="J484" s="116">
        <v>125.795</v>
      </c>
      <c r="K484" s="116">
        <v>16.52</v>
      </c>
      <c r="L484" s="116">
        <v>37073.46</v>
      </c>
      <c r="M484" s="116">
        <v>43198</v>
      </c>
    </row>
    <row r="485" spans="1:13" ht="16.5" hidden="1" customHeight="1">
      <c r="A485" s="106" t="s">
        <v>1326</v>
      </c>
      <c r="B485" s="116" t="s">
        <v>2203</v>
      </c>
      <c r="C485" s="117" t="s">
        <v>355</v>
      </c>
      <c r="D485" s="116" t="s">
        <v>2204</v>
      </c>
      <c r="E485" s="116" t="s">
        <v>2156</v>
      </c>
      <c r="F485" s="117" t="s">
        <v>344</v>
      </c>
      <c r="G485" s="116">
        <v>1207.8499999999999</v>
      </c>
      <c r="H485" s="116">
        <v>41.47</v>
      </c>
      <c r="I485" s="123">
        <v>41.47</v>
      </c>
      <c r="J485" s="116">
        <v>48.320999999999998</v>
      </c>
      <c r="K485" s="116">
        <v>16.52</v>
      </c>
      <c r="L485" s="116">
        <v>50089.54</v>
      </c>
      <c r="M485" s="116">
        <v>58364.52</v>
      </c>
    </row>
    <row r="486" spans="1:13" ht="16.5" hidden="1" customHeight="1">
      <c r="A486" s="106" t="s">
        <v>1327</v>
      </c>
      <c r="B486" s="116" t="s">
        <v>2203</v>
      </c>
      <c r="C486" s="117" t="s">
        <v>355</v>
      </c>
      <c r="D486" s="116" t="s">
        <v>2204</v>
      </c>
      <c r="E486" s="116" t="s">
        <v>2205</v>
      </c>
      <c r="F486" s="117" t="s">
        <v>344</v>
      </c>
      <c r="G486" s="116">
        <v>30.3</v>
      </c>
      <c r="H486" s="116">
        <v>41.47</v>
      </c>
      <c r="I486" s="123">
        <v>41.47</v>
      </c>
      <c r="J486" s="116">
        <v>48.320999999999998</v>
      </c>
      <c r="K486" s="116">
        <v>16.52</v>
      </c>
      <c r="L486" s="116">
        <v>1256.54</v>
      </c>
      <c r="M486" s="116">
        <v>1464.13</v>
      </c>
    </row>
    <row r="487" spans="1:13" ht="16.5" hidden="1" customHeight="1">
      <c r="A487" s="106" t="s">
        <v>1328</v>
      </c>
      <c r="B487" s="116" t="s">
        <v>2206</v>
      </c>
      <c r="C487" s="117" t="s">
        <v>355</v>
      </c>
      <c r="D487" s="116" t="s">
        <v>2207</v>
      </c>
      <c r="E487" s="116" t="s">
        <v>45</v>
      </c>
      <c r="F487" s="117" t="s">
        <v>1391</v>
      </c>
      <c r="G487" s="116">
        <v>10</v>
      </c>
      <c r="H487" s="116">
        <v>52.39</v>
      </c>
      <c r="I487" s="123">
        <v>52.39</v>
      </c>
      <c r="J487" s="116">
        <v>61.04</v>
      </c>
      <c r="K487" s="116">
        <v>16.52</v>
      </c>
      <c r="L487" s="116">
        <v>523.9</v>
      </c>
      <c r="M487" s="116">
        <v>610.4</v>
      </c>
    </row>
    <row r="488" spans="1:13" ht="16.5" hidden="1" customHeight="1">
      <c r="A488" s="111" t="s">
        <v>1331</v>
      </c>
      <c r="B488" s="140" t="s">
        <v>2206</v>
      </c>
      <c r="C488" s="141" t="s">
        <v>355</v>
      </c>
      <c r="D488" s="140" t="s">
        <v>2208</v>
      </c>
      <c r="E488" s="140" t="s">
        <v>45</v>
      </c>
      <c r="F488" s="141" t="s">
        <v>1391</v>
      </c>
      <c r="G488" s="140">
        <v>4</v>
      </c>
      <c r="H488" s="140">
        <v>29.24</v>
      </c>
      <c r="I488" s="144">
        <v>29.24</v>
      </c>
      <c r="J488" s="140">
        <v>34.07</v>
      </c>
      <c r="K488" s="140">
        <v>16.52</v>
      </c>
      <c r="L488" s="140">
        <v>116.96</v>
      </c>
      <c r="M488" s="140">
        <v>136.28</v>
      </c>
    </row>
    <row r="489" spans="1:13" ht="16.5" hidden="1" customHeight="1">
      <c r="A489" s="111" t="s">
        <v>1332</v>
      </c>
      <c r="B489" s="140" t="s">
        <v>2206</v>
      </c>
      <c r="C489" s="141" t="s">
        <v>355</v>
      </c>
      <c r="D489" s="140" t="s">
        <v>2208</v>
      </c>
      <c r="E489" s="140" t="s">
        <v>45</v>
      </c>
      <c r="F489" s="141" t="s">
        <v>1391</v>
      </c>
      <c r="G489" s="140">
        <v>4</v>
      </c>
      <c r="H489" s="140">
        <v>52.39</v>
      </c>
      <c r="I489" s="144">
        <v>52.39</v>
      </c>
      <c r="J489" s="140">
        <v>61.04</v>
      </c>
      <c r="K489" s="140">
        <v>16.52</v>
      </c>
      <c r="L489" s="140">
        <v>209.56</v>
      </c>
      <c r="M489" s="140">
        <v>244.16</v>
      </c>
    </row>
    <row r="490" spans="1:13" ht="16.5" hidden="1" customHeight="1">
      <c r="A490" s="106" t="s">
        <v>1335</v>
      </c>
      <c r="B490" s="116" t="s">
        <v>2206</v>
      </c>
      <c r="C490" s="117" t="s">
        <v>355</v>
      </c>
      <c r="D490" s="116" t="s">
        <v>2209</v>
      </c>
      <c r="E490" s="116" t="s">
        <v>45</v>
      </c>
      <c r="F490" s="117" t="s">
        <v>1391</v>
      </c>
      <c r="G490" s="116">
        <v>2</v>
      </c>
      <c r="H490" s="116">
        <v>29.14</v>
      </c>
      <c r="I490" s="123">
        <v>29.14</v>
      </c>
      <c r="J490" s="116">
        <v>33.950000000000003</v>
      </c>
      <c r="K490" s="116">
        <v>16.52</v>
      </c>
      <c r="L490" s="116">
        <v>58.28</v>
      </c>
      <c r="M490" s="116">
        <v>67.900000000000006</v>
      </c>
    </row>
    <row r="491" spans="1:13" ht="16.5" hidden="1" customHeight="1">
      <c r="A491" s="106" t="s">
        <v>2210</v>
      </c>
      <c r="B491" s="116" t="s">
        <v>2211</v>
      </c>
      <c r="C491" s="117" t="s">
        <v>355</v>
      </c>
      <c r="D491" s="116" t="s">
        <v>2207</v>
      </c>
      <c r="E491" s="116" t="s">
        <v>45</v>
      </c>
      <c r="F491" s="117" t="s">
        <v>1391</v>
      </c>
      <c r="G491" s="116">
        <v>12</v>
      </c>
      <c r="H491" s="116">
        <v>52.39</v>
      </c>
      <c r="I491" s="123">
        <v>52.39</v>
      </c>
      <c r="J491" s="116">
        <v>61.04</v>
      </c>
      <c r="K491" s="116">
        <v>16.52</v>
      </c>
      <c r="L491" s="116">
        <v>628.67999999999995</v>
      </c>
      <c r="M491" s="116">
        <v>732.48</v>
      </c>
    </row>
    <row r="492" spans="1:13" ht="16.5" hidden="1" customHeight="1">
      <c r="A492" s="106" t="s">
        <v>2212</v>
      </c>
      <c r="B492" s="116" t="s">
        <v>2213</v>
      </c>
      <c r="C492" s="117" t="s">
        <v>355</v>
      </c>
      <c r="D492" s="116" t="s">
        <v>2209</v>
      </c>
      <c r="E492" s="116" t="s">
        <v>45</v>
      </c>
      <c r="F492" s="117" t="s">
        <v>1391</v>
      </c>
      <c r="G492" s="116">
        <v>20</v>
      </c>
      <c r="H492" s="116">
        <v>18.34</v>
      </c>
      <c r="I492" s="123">
        <v>18.34</v>
      </c>
      <c r="J492" s="116">
        <v>21.37</v>
      </c>
      <c r="K492" s="116">
        <v>16.52</v>
      </c>
      <c r="L492" s="116">
        <v>366.8</v>
      </c>
      <c r="M492" s="116">
        <v>427.4</v>
      </c>
    </row>
    <row r="493" spans="1:13" ht="16.5" hidden="1" customHeight="1">
      <c r="A493" s="106" t="s">
        <v>2214</v>
      </c>
      <c r="B493" s="116" t="s">
        <v>2213</v>
      </c>
      <c r="C493" s="117" t="s">
        <v>355</v>
      </c>
      <c r="D493" s="116" t="s">
        <v>2215</v>
      </c>
      <c r="E493" s="116" t="s">
        <v>45</v>
      </c>
      <c r="F493" s="117" t="s">
        <v>1391</v>
      </c>
      <c r="G493" s="116">
        <v>60</v>
      </c>
      <c r="H493" s="116">
        <v>29.14</v>
      </c>
      <c r="I493" s="123">
        <v>29.14</v>
      </c>
      <c r="J493" s="116">
        <v>33.950000000000003</v>
      </c>
      <c r="K493" s="116">
        <v>16.52</v>
      </c>
      <c r="L493" s="116">
        <v>1748.4</v>
      </c>
      <c r="M493" s="116">
        <v>2037</v>
      </c>
    </row>
    <row r="494" spans="1:13" ht="16.5" hidden="1" customHeight="1">
      <c r="A494" s="106" t="s">
        <v>2216</v>
      </c>
      <c r="B494" s="116" t="s">
        <v>2213</v>
      </c>
      <c r="C494" s="117" t="s">
        <v>355</v>
      </c>
      <c r="D494" s="116" t="s">
        <v>2207</v>
      </c>
      <c r="E494" s="116" t="s">
        <v>45</v>
      </c>
      <c r="F494" s="117" t="s">
        <v>1391</v>
      </c>
      <c r="G494" s="116">
        <v>106</v>
      </c>
      <c r="H494" s="116">
        <v>52.39</v>
      </c>
      <c r="I494" s="123">
        <v>52.39</v>
      </c>
      <c r="J494" s="116">
        <v>61.04</v>
      </c>
      <c r="K494" s="116">
        <v>16.52</v>
      </c>
      <c r="L494" s="116">
        <v>5553.34</v>
      </c>
      <c r="M494" s="116">
        <v>6470.24</v>
      </c>
    </row>
    <row r="495" spans="1:13" ht="16.5" hidden="1" customHeight="1">
      <c r="A495" s="111" t="s">
        <v>2217</v>
      </c>
      <c r="B495" s="140" t="s">
        <v>2213</v>
      </c>
      <c r="C495" s="141" t="s">
        <v>355</v>
      </c>
      <c r="D495" s="140" t="s">
        <v>2208</v>
      </c>
      <c r="E495" s="140" t="s">
        <v>45</v>
      </c>
      <c r="F495" s="141" t="s">
        <v>1391</v>
      </c>
      <c r="G495" s="140">
        <v>12</v>
      </c>
      <c r="H495" s="140">
        <v>29.24</v>
      </c>
      <c r="I495" s="144">
        <v>29.24</v>
      </c>
      <c r="J495" s="140">
        <v>34.07</v>
      </c>
      <c r="K495" s="140">
        <v>16.52</v>
      </c>
      <c r="L495" s="140">
        <v>350.88</v>
      </c>
      <c r="M495" s="140">
        <v>408.84</v>
      </c>
    </row>
    <row r="496" spans="1:13" ht="16.5" hidden="1" customHeight="1">
      <c r="A496" s="111" t="s">
        <v>2218</v>
      </c>
      <c r="B496" s="140" t="s">
        <v>2213</v>
      </c>
      <c r="C496" s="141" t="s">
        <v>355</v>
      </c>
      <c r="D496" s="140" t="s">
        <v>2208</v>
      </c>
      <c r="E496" s="140" t="s">
        <v>45</v>
      </c>
      <c r="F496" s="141" t="s">
        <v>1391</v>
      </c>
      <c r="G496" s="140">
        <v>6</v>
      </c>
      <c r="H496" s="140">
        <v>52.39</v>
      </c>
      <c r="I496" s="144">
        <v>52.39</v>
      </c>
      <c r="J496" s="140">
        <v>61.04</v>
      </c>
      <c r="K496" s="140">
        <v>16.52</v>
      </c>
      <c r="L496" s="140">
        <v>314.33999999999997</v>
      </c>
      <c r="M496" s="140">
        <v>366.24</v>
      </c>
    </row>
    <row r="497" spans="1:13" ht="16.5" hidden="1" customHeight="1">
      <c r="A497" s="106" t="s">
        <v>2219</v>
      </c>
      <c r="B497" s="116" t="s">
        <v>2213</v>
      </c>
      <c r="C497" s="117" t="s">
        <v>355</v>
      </c>
      <c r="D497" s="116" t="s">
        <v>2207</v>
      </c>
      <c r="E497" s="116" t="s">
        <v>45</v>
      </c>
      <c r="F497" s="117" t="s">
        <v>1391</v>
      </c>
      <c r="G497" s="116">
        <v>26</v>
      </c>
      <c r="H497" s="116">
        <v>62.57</v>
      </c>
      <c r="I497" s="123">
        <v>62.57</v>
      </c>
      <c r="J497" s="116">
        <v>72.91</v>
      </c>
      <c r="K497" s="116">
        <v>16.52</v>
      </c>
      <c r="L497" s="116">
        <v>1626.82</v>
      </c>
      <c r="M497" s="116">
        <v>1895.66</v>
      </c>
    </row>
    <row r="498" spans="1:13" ht="16.5" hidden="1" customHeight="1">
      <c r="A498" s="106" t="s">
        <v>2220</v>
      </c>
      <c r="B498" s="116" t="s">
        <v>2213</v>
      </c>
      <c r="C498" s="117" t="s">
        <v>355</v>
      </c>
      <c r="D498" s="116" t="s">
        <v>2221</v>
      </c>
      <c r="E498" s="116" t="s">
        <v>45</v>
      </c>
      <c r="F498" s="117" t="s">
        <v>1391</v>
      </c>
      <c r="G498" s="116">
        <v>2</v>
      </c>
      <c r="H498" s="116">
        <v>25.52</v>
      </c>
      <c r="I498" s="123">
        <v>25.52</v>
      </c>
      <c r="J498" s="116">
        <v>29.74</v>
      </c>
      <c r="K498" s="116">
        <v>16.52</v>
      </c>
      <c r="L498" s="116">
        <v>51.04</v>
      </c>
      <c r="M498" s="116">
        <v>59.48</v>
      </c>
    </row>
    <row r="499" spans="1:13" ht="16.5" hidden="1" customHeight="1">
      <c r="A499" s="106" t="s">
        <v>2222</v>
      </c>
      <c r="B499" s="116" t="s">
        <v>2213</v>
      </c>
      <c r="C499" s="117" t="s">
        <v>355</v>
      </c>
      <c r="D499" s="116" t="s">
        <v>2223</v>
      </c>
      <c r="E499" s="116" t="s">
        <v>45</v>
      </c>
      <c r="F499" s="117" t="s">
        <v>1391</v>
      </c>
      <c r="G499" s="116">
        <v>2</v>
      </c>
      <c r="H499" s="116">
        <v>25.52</v>
      </c>
      <c r="I499" s="123">
        <v>25.52</v>
      </c>
      <c r="J499" s="116">
        <v>29.74</v>
      </c>
      <c r="K499" s="116">
        <v>16.52</v>
      </c>
      <c r="L499" s="116">
        <v>51.04</v>
      </c>
      <c r="M499" s="116">
        <v>59.48</v>
      </c>
    </row>
    <row r="500" spans="1:13" ht="16.5" hidden="1" customHeight="1">
      <c r="A500" s="106" t="s">
        <v>2224</v>
      </c>
      <c r="B500" s="116" t="s">
        <v>2213</v>
      </c>
      <c r="C500" s="117" t="s">
        <v>355</v>
      </c>
      <c r="D500" s="116" t="s">
        <v>2225</v>
      </c>
      <c r="E500" s="116" t="s">
        <v>45</v>
      </c>
      <c r="F500" s="117" t="s">
        <v>1391</v>
      </c>
      <c r="G500" s="116">
        <v>2</v>
      </c>
      <c r="H500" s="116">
        <v>65.989999999999995</v>
      </c>
      <c r="I500" s="123">
        <v>65.989999999999995</v>
      </c>
      <c r="J500" s="116">
        <v>76.89</v>
      </c>
      <c r="K500" s="116">
        <v>16.52</v>
      </c>
      <c r="L500" s="116">
        <v>131.97999999999999</v>
      </c>
      <c r="M500" s="116">
        <v>153.78</v>
      </c>
    </row>
    <row r="501" spans="1:13" ht="16.5" hidden="1" customHeight="1">
      <c r="A501" s="106" t="s">
        <v>2226</v>
      </c>
      <c r="B501" s="116" t="s">
        <v>2213</v>
      </c>
      <c r="C501" s="117" t="s">
        <v>355</v>
      </c>
      <c r="D501" s="116" t="s">
        <v>2209</v>
      </c>
      <c r="E501" s="116" t="s">
        <v>45</v>
      </c>
      <c r="F501" s="117" t="s">
        <v>1391</v>
      </c>
      <c r="G501" s="116">
        <v>12</v>
      </c>
      <c r="H501" s="116">
        <v>19.46</v>
      </c>
      <c r="I501" s="123">
        <v>19.46</v>
      </c>
      <c r="J501" s="116">
        <v>22.67</v>
      </c>
      <c r="K501" s="116">
        <v>16.52</v>
      </c>
      <c r="L501" s="116">
        <v>233.52</v>
      </c>
      <c r="M501" s="116">
        <v>272.04000000000002</v>
      </c>
    </row>
    <row r="502" spans="1:13" ht="16.5" hidden="1" customHeight="1">
      <c r="A502" s="106" t="s">
        <v>2227</v>
      </c>
      <c r="B502" s="116" t="s">
        <v>1446</v>
      </c>
      <c r="C502" s="117" t="s">
        <v>355</v>
      </c>
      <c r="D502" s="116" t="s">
        <v>1447</v>
      </c>
      <c r="E502" s="116" t="s">
        <v>45</v>
      </c>
      <c r="F502" s="117" t="s">
        <v>344</v>
      </c>
      <c r="G502" s="116">
        <v>137.64920000000001</v>
      </c>
      <c r="H502" s="116">
        <v>30.15</v>
      </c>
      <c r="I502" s="123">
        <v>30.15</v>
      </c>
      <c r="J502" s="116">
        <v>35.131</v>
      </c>
      <c r="K502" s="116">
        <v>16.52</v>
      </c>
      <c r="L502" s="116">
        <v>4150.12</v>
      </c>
      <c r="M502" s="116">
        <v>4835.75</v>
      </c>
    </row>
    <row r="503" spans="1:13" ht="16.5" hidden="1" customHeight="1">
      <c r="A503" s="106" t="s">
        <v>2228</v>
      </c>
      <c r="B503" s="116" t="s">
        <v>1446</v>
      </c>
      <c r="C503" s="117" t="s">
        <v>355</v>
      </c>
      <c r="D503" s="116" t="s">
        <v>1448</v>
      </c>
      <c r="E503" s="116" t="s">
        <v>45</v>
      </c>
      <c r="F503" s="117" t="s">
        <v>344</v>
      </c>
      <c r="G503" s="116">
        <v>71.708600000000004</v>
      </c>
      <c r="H503" s="116">
        <v>18.71</v>
      </c>
      <c r="I503" s="123">
        <v>18.71</v>
      </c>
      <c r="J503" s="116">
        <v>21.800999999999998</v>
      </c>
      <c r="K503" s="116">
        <v>16.52</v>
      </c>
      <c r="L503" s="116">
        <v>1341.67</v>
      </c>
      <c r="M503" s="116">
        <v>1563.32</v>
      </c>
    </row>
    <row r="504" spans="1:13" ht="16.5" hidden="1" customHeight="1">
      <c r="A504" s="106" t="s">
        <v>2229</v>
      </c>
      <c r="B504" s="116" t="s">
        <v>1446</v>
      </c>
      <c r="C504" s="117" t="s">
        <v>355</v>
      </c>
      <c r="D504" s="116" t="s">
        <v>1449</v>
      </c>
      <c r="E504" s="116" t="s">
        <v>45</v>
      </c>
      <c r="F504" s="117" t="s">
        <v>344</v>
      </c>
      <c r="G504" s="116">
        <v>577.83000000000004</v>
      </c>
      <c r="H504" s="116">
        <v>13.45</v>
      </c>
      <c r="I504" s="123">
        <v>13.45</v>
      </c>
      <c r="J504" s="116">
        <v>15.672000000000001</v>
      </c>
      <c r="K504" s="116">
        <v>16.52</v>
      </c>
      <c r="L504" s="116">
        <v>7771.81</v>
      </c>
      <c r="M504" s="116">
        <v>9055.75</v>
      </c>
    </row>
    <row r="505" spans="1:13" ht="16.5" hidden="1" customHeight="1">
      <c r="A505" s="106" t="s">
        <v>2230</v>
      </c>
      <c r="B505" s="168" t="s">
        <v>1446</v>
      </c>
      <c r="C505" s="169" t="s">
        <v>355</v>
      </c>
      <c r="D505" s="168" t="s">
        <v>2231</v>
      </c>
      <c r="E505" s="168" t="s">
        <v>45</v>
      </c>
      <c r="F505" s="169" t="s">
        <v>344</v>
      </c>
      <c r="G505" s="168">
        <v>1763.7719999999999</v>
      </c>
      <c r="H505" s="168">
        <v>3.28</v>
      </c>
      <c r="I505" s="170">
        <v>3.28</v>
      </c>
      <c r="J505" s="168">
        <v>3.8220000000000001</v>
      </c>
      <c r="K505" s="168">
        <v>16.52</v>
      </c>
      <c r="L505" s="168">
        <v>5785.17</v>
      </c>
      <c r="M505" s="168">
        <v>6741.14</v>
      </c>
    </row>
    <row r="506" spans="1:13" ht="16.5" hidden="1" customHeight="1">
      <c r="A506" s="106" t="s">
        <v>2232</v>
      </c>
      <c r="B506" s="116" t="s">
        <v>1446</v>
      </c>
      <c r="C506" s="117" t="s">
        <v>355</v>
      </c>
      <c r="D506" s="116" t="s">
        <v>1450</v>
      </c>
      <c r="E506" s="116" t="s">
        <v>45</v>
      </c>
      <c r="F506" s="117" t="s">
        <v>344</v>
      </c>
      <c r="G506" s="116">
        <v>730.29060000000004</v>
      </c>
      <c r="H506" s="116">
        <v>9.4</v>
      </c>
      <c r="I506" s="123">
        <v>9.4</v>
      </c>
      <c r="J506" s="116">
        <v>10.952999999999999</v>
      </c>
      <c r="K506" s="116">
        <v>16.52</v>
      </c>
      <c r="L506" s="116">
        <v>6864.73</v>
      </c>
      <c r="M506" s="116">
        <v>7998.87</v>
      </c>
    </row>
    <row r="507" spans="1:13" ht="16.5" hidden="1" customHeight="1">
      <c r="A507" s="106" t="s">
        <v>2233</v>
      </c>
      <c r="B507" s="131" t="s">
        <v>1446</v>
      </c>
      <c r="C507" s="132" t="s">
        <v>355</v>
      </c>
      <c r="D507" s="131" t="s">
        <v>2204</v>
      </c>
      <c r="E507" s="131" t="s">
        <v>1459</v>
      </c>
      <c r="F507" s="132" t="s">
        <v>344</v>
      </c>
      <c r="G507" s="131">
        <v>556.26750000000004</v>
      </c>
      <c r="H507" s="131">
        <v>14.84</v>
      </c>
      <c r="I507" s="188">
        <v>14.84</v>
      </c>
      <c r="J507" s="131">
        <v>16.77</v>
      </c>
      <c r="K507" s="131">
        <v>16.52</v>
      </c>
      <c r="L507" s="131">
        <v>8255.01</v>
      </c>
      <c r="M507" s="131">
        <v>9328.61</v>
      </c>
    </row>
    <row r="508" spans="1:13" ht="16.5" hidden="1" customHeight="1">
      <c r="A508" s="106" t="s">
        <v>2234</v>
      </c>
      <c r="B508" s="131" t="s">
        <v>1446</v>
      </c>
      <c r="C508" s="132" t="s">
        <v>355</v>
      </c>
      <c r="D508" s="131" t="s">
        <v>2204</v>
      </c>
      <c r="E508" s="131" t="s">
        <v>2134</v>
      </c>
      <c r="F508" s="132" t="s">
        <v>344</v>
      </c>
      <c r="G508" s="131">
        <v>125.625</v>
      </c>
      <c r="H508" s="131">
        <v>23.54</v>
      </c>
      <c r="I508" s="188">
        <v>23.54</v>
      </c>
      <c r="J508" s="131">
        <v>26.59</v>
      </c>
      <c r="K508" s="131">
        <v>16.52</v>
      </c>
      <c r="L508" s="131">
        <v>2957.21</v>
      </c>
      <c r="M508" s="131">
        <v>3340.37</v>
      </c>
    </row>
    <row r="509" spans="1:13" ht="16.5" hidden="1" customHeight="1">
      <c r="A509" s="106" t="s">
        <v>2235</v>
      </c>
      <c r="B509" s="131" t="s">
        <v>1446</v>
      </c>
      <c r="C509" s="132" t="s">
        <v>355</v>
      </c>
      <c r="D509" s="131" t="s">
        <v>2204</v>
      </c>
      <c r="E509" s="131" t="s">
        <v>1475</v>
      </c>
      <c r="F509" s="132" t="s">
        <v>344</v>
      </c>
      <c r="G509" s="131">
        <v>195.97499999999999</v>
      </c>
      <c r="H509" s="131">
        <v>20.23</v>
      </c>
      <c r="I509" s="188">
        <v>20.23</v>
      </c>
      <c r="J509" s="131">
        <v>22.86</v>
      </c>
      <c r="K509" s="131">
        <v>16.52</v>
      </c>
      <c r="L509" s="131">
        <v>3964.57</v>
      </c>
      <c r="M509" s="131">
        <v>4479.99</v>
      </c>
    </row>
    <row r="510" spans="1:13" ht="16.5" hidden="1" customHeight="1">
      <c r="A510" s="106" t="s">
        <v>2236</v>
      </c>
      <c r="B510" s="116" t="s">
        <v>1446</v>
      </c>
      <c r="C510" s="117" t="s">
        <v>355</v>
      </c>
      <c r="D510" s="116" t="s">
        <v>2237</v>
      </c>
      <c r="E510" s="116" t="s">
        <v>45</v>
      </c>
      <c r="F510" s="117" t="s">
        <v>344</v>
      </c>
      <c r="G510" s="116">
        <v>25.5</v>
      </c>
      <c r="H510" s="116">
        <v>4.22</v>
      </c>
      <c r="I510" s="123">
        <v>4.22</v>
      </c>
      <c r="J510" s="116">
        <v>4.9169999999999998</v>
      </c>
      <c r="K510" s="116">
        <v>16.52</v>
      </c>
      <c r="L510" s="116">
        <v>107.61</v>
      </c>
      <c r="M510" s="116">
        <v>125.38</v>
      </c>
    </row>
    <row r="511" spans="1:13" ht="16.5" hidden="1" customHeight="1">
      <c r="A511" s="111" t="s">
        <v>2238</v>
      </c>
      <c r="B511" s="118" t="s">
        <v>2239</v>
      </c>
      <c r="C511" s="119" t="s">
        <v>86</v>
      </c>
      <c r="D511" s="118" t="s">
        <v>2240</v>
      </c>
      <c r="E511" s="118" t="s">
        <v>1453</v>
      </c>
      <c r="F511" s="119" t="s">
        <v>344</v>
      </c>
      <c r="G511" s="118">
        <v>49.35</v>
      </c>
      <c r="H511" s="118">
        <v>3.07</v>
      </c>
      <c r="I511" s="124">
        <v>3.07</v>
      </c>
      <c r="J511" s="118">
        <v>3.58</v>
      </c>
      <c r="K511" s="118">
        <v>16.52</v>
      </c>
      <c r="L511" s="118">
        <v>151.5</v>
      </c>
      <c r="M511" s="118">
        <v>176.67</v>
      </c>
    </row>
    <row r="512" spans="1:13" ht="16.5" hidden="1" customHeight="1">
      <c r="A512" s="111" t="s">
        <v>2241</v>
      </c>
      <c r="B512" s="118" t="s">
        <v>2239</v>
      </c>
      <c r="C512" s="119" t="s">
        <v>86</v>
      </c>
      <c r="D512" s="118" t="s">
        <v>2240</v>
      </c>
      <c r="E512" s="118" t="s">
        <v>1453</v>
      </c>
      <c r="F512" s="119" t="s">
        <v>344</v>
      </c>
      <c r="G512" s="118">
        <v>12.3</v>
      </c>
      <c r="H512" s="118">
        <v>3.07</v>
      </c>
      <c r="I512" s="124">
        <v>3.07</v>
      </c>
      <c r="J512" s="118">
        <v>3.577</v>
      </c>
      <c r="K512" s="118">
        <v>16.52</v>
      </c>
      <c r="L512" s="118">
        <v>37.76</v>
      </c>
      <c r="M512" s="118">
        <v>44</v>
      </c>
    </row>
    <row r="513" spans="1:13" ht="16.5" hidden="1" customHeight="1">
      <c r="A513" s="106" t="s">
        <v>2242</v>
      </c>
      <c r="B513" s="107" t="s">
        <v>2243</v>
      </c>
      <c r="C513" s="108" t="s">
        <v>86</v>
      </c>
      <c r="D513" s="107" t="s">
        <v>2240</v>
      </c>
      <c r="E513" s="107" t="s">
        <v>2244</v>
      </c>
      <c r="F513" s="108" t="s">
        <v>344</v>
      </c>
      <c r="G513" s="107">
        <v>114</v>
      </c>
      <c r="H513" s="107">
        <v>2.19</v>
      </c>
      <c r="I513" s="120">
        <v>2.19</v>
      </c>
      <c r="J513" s="107">
        <v>2.5499999999999998</v>
      </c>
      <c r="K513" s="107">
        <v>16.52</v>
      </c>
      <c r="L513" s="107">
        <v>249.66</v>
      </c>
      <c r="M513" s="107">
        <v>290.7</v>
      </c>
    </row>
    <row r="514" spans="1:13" ht="16.5" hidden="1" customHeight="1">
      <c r="A514" s="106" t="s">
        <v>2245</v>
      </c>
      <c r="B514" s="116" t="s">
        <v>2246</v>
      </c>
      <c r="C514" s="117" t="s">
        <v>355</v>
      </c>
      <c r="D514" s="116" t="s">
        <v>2247</v>
      </c>
      <c r="E514" s="116" t="s">
        <v>45</v>
      </c>
      <c r="F514" s="117" t="s">
        <v>344</v>
      </c>
      <c r="G514" s="116">
        <v>114.786</v>
      </c>
      <c r="H514" s="116">
        <v>30.58</v>
      </c>
      <c r="I514" s="123">
        <v>30.58</v>
      </c>
      <c r="J514" s="116">
        <v>35.631999999999998</v>
      </c>
      <c r="K514" s="116">
        <v>16.52</v>
      </c>
      <c r="L514" s="116">
        <v>3510.16</v>
      </c>
      <c r="M514" s="116">
        <v>4090.05</v>
      </c>
    </row>
    <row r="515" spans="1:13" ht="16.5" hidden="1" customHeight="1">
      <c r="A515" s="106" t="s">
        <v>2248</v>
      </c>
      <c r="B515" s="107" t="s">
        <v>2249</v>
      </c>
      <c r="C515" s="108" t="s">
        <v>86</v>
      </c>
      <c r="D515" s="107" t="s">
        <v>1452</v>
      </c>
      <c r="E515" s="107" t="s">
        <v>2250</v>
      </c>
      <c r="F515" s="108" t="s">
        <v>344</v>
      </c>
      <c r="G515" s="107">
        <v>0.15</v>
      </c>
      <c r="H515" s="107">
        <v>0.4</v>
      </c>
      <c r="I515" s="120">
        <v>0.4</v>
      </c>
      <c r="J515" s="107">
        <v>0.47</v>
      </c>
      <c r="K515" s="107">
        <v>16.52</v>
      </c>
      <c r="L515" s="107">
        <v>0.06</v>
      </c>
      <c r="M515" s="107">
        <v>7.0000000000000007E-2</v>
      </c>
    </row>
    <row r="516" spans="1:13" ht="16.5" hidden="1" customHeight="1">
      <c r="A516" s="106" t="s">
        <v>2251</v>
      </c>
      <c r="B516" s="107" t="s">
        <v>1451</v>
      </c>
      <c r="C516" s="108" t="s">
        <v>86</v>
      </c>
      <c r="D516" s="107" t="s">
        <v>1452</v>
      </c>
      <c r="E516" s="107" t="s">
        <v>1453</v>
      </c>
      <c r="F516" s="108" t="s">
        <v>344</v>
      </c>
      <c r="G516" s="107">
        <v>25.18</v>
      </c>
      <c r="H516" s="107">
        <v>0.4</v>
      </c>
      <c r="I516" s="120">
        <v>0.4</v>
      </c>
      <c r="J516" s="107">
        <v>0.47</v>
      </c>
      <c r="K516" s="107">
        <v>16.52</v>
      </c>
      <c r="L516" s="107">
        <v>10.07</v>
      </c>
      <c r="M516" s="107">
        <v>11.83</v>
      </c>
    </row>
    <row r="517" spans="1:13" ht="16.5" hidden="1" customHeight="1">
      <c r="A517" s="106" t="s">
        <v>2252</v>
      </c>
      <c r="B517" s="189" t="s">
        <v>2253</v>
      </c>
      <c r="C517" s="190" t="s">
        <v>355</v>
      </c>
      <c r="D517" s="189" t="s">
        <v>2254</v>
      </c>
      <c r="E517" s="189" t="s">
        <v>45</v>
      </c>
      <c r="F517" s="190" t="s">
        <v>344</v>
      </c>
      <c r="G517" s="189">
        <v>199.2492</v>
      </c>
      <c r="H517" s="189">
        <v>16.059999999999999</v>
      </c>
      <c r="I517" s="191">
        <v>16.059999999999999</v>
      </c>
      <c r="J517" s="189">
        <v>18.713000000000001</v>
      </c>
      <c r="K517" s="189">
        <v>16.52</v>
      </c>
      <c r="L517" s="189">
        <v>3199.94</v>
      </c>
      <c r="M517" s="189">
        <v>3728.55</v>
      </c>
    </row>
    <row r="518" spans="1:13" ht="16.5" hidden="1" customHeight="1">
      <c r="A518" s="106" t="s">
        <v>2255</v>
      </c>
      <c r="B518" s="189" t="s">
        <v>2253</v>
      </c>
      <c r="C518" s="190" t="s">
        <v>355</v>
      </c>
      <c r="D518" s="189" t="s">
        <v>2256</v>
      </c>
      <c r="E518" s="189" t="s">
        <v>45</v>
      </c>
      <c r="F518" s="190" t="s">
        <v>344</v>
      </c>
      <c r="G518" s="189">
        <v>333.50479999999999</v>
      </c>
      <c r="H518" s="189">
        <v>9.07</v>
      </c>
      <c r="I518" s="191">
        <v>9.07</v>
      </c>
      <c r="J518" s="189">
        <v>10.568</v>
      </c>
      <c r="K518" s="189">
        <v>16.52</v>
      </c>
      <c r="L518" s="189">
        <v>3024.89</v>
      </c>
      <c r="M518" s="189">
        <v>3524.48</v>
      </c>
    </row>
    <row r="519" spans="1:13" ht="16.5" hidden="1" customHeight="1">
      <c r="A519" s="106" t="s">
        <v>2257</v>
      </c>
      <c r="B519" s="189" t="s">
        <v>2253</v>
      </c>
      <c r="C519" s="190" t="s">
        <v>355</v>
      </c>
      <c r="D519" s="189" t="s">
        <v>2258</v>
      </c>
      <c r="E519" s="189" t="s">
        <v>45</v>
      </c>
      <c r="F519" s="190" t="s">
        <v>344</v>
      </c>
      <c r="G519" s="189">
        <v>74.108699999999999</v>
      </c>
      <c r="H519" s="189">
        <v>5.38</v>
      </c>
      <c r="I519" s="191">
        <v>5.38</v>
      </c>
      <c r="J519" s="189">
        <v>6.2690000000000001</v>
      </c>
      <c r="K519" s="189">
        <v>16.52</v>
      </c>
      <c r="L519" s="189">
        <v>398.7</v>
      </c>
      <c r="M519" s="189">
        <v>464.59</v>
      </c>
    </row>
    <row r="520" spans="1:13" ht="16.5" hidden="1" customHeight="1">
      <c r="A520" s="106" t="s">
        <v>2259</v>
      </c>
      <c r="B520" s="116" t="s">
        <v>2253</v>
      </c>
      <c r="C520" s="117" t="s">
        <v>355</v>
      </c>
      <c r="D520" s="116" t="s">
        <v>2260</v>
      </c>
      <c r="E520" s="116" t="s">
        <v>45</v>
      </c>
      <c r="F520" s="117" t="s">
        <v>344</v>
      </c>
      <c r="G520" s="116">
        <v>12.9941</v>
      </c>
      <c r="H520" s="116">
        <v>2.2799999999999998</v>
      </c>
      <c r="I520" s="123">
        <v>2.2799999999999998</v>
      </c>
      <c r="J520" s="116">
        <v>2.657</v>
      </c>
      <c r="K520" s="116">
        <v>16.52</v>
      </c>
      <c r="L520" s="116">
        <v>29.63</v>
      </c>
      <c r="M520" s="116">
        <v>34.53</v>
      </c>
    </row>
    <row r="521" spans="1:13" ht="16.5" hidden="1" customHeight="1">
      <c r="A521" s="106" t="s">
        <v>2261</v>
      </c>
      <c r="B521" s="116" t="s">
        <v>2253</v>
      </c>
      <c r="C521" s="117" t="s">
        <v>355</v>
      </c>
      <c r="D521" s="116" t="s">
        <v>2262</v>
      </c>
      <c r="E521" s="116" t="s">
        <v>45</v>
      </c>
      <c r="F521" s="117" t="s">
        <v>344</v>
      </c>
      <c r="G521" s="116">
        <v>267.65370000000001</v>
      </c>
      <c r="H521" s="116">
        <v>5.38</v>
      </c>
      <c r="I521" s="123">
        <v>5.38</v>
      </c>
      <c r="J521" s="116">
        <v>6.2690000000000001</v>
      </c>
      <c r="K521" s="116">
        <v>16.52</v>
      </c>
      <c r="L521" s="116">
        <v>1439.98</v>
      </c>
      <c r="M521" s="116">
        <v>1677.92</v>
      </c>
    </row>
    <row r="522" spans="1:13" ht="16.5" hidden="1" customHeight="1">
      <c r="A522" s="106" t="s">
        <v>2263</v>
      </c>
      <c r="B522" s="189" t="s">
        <v>2253</v>
      </c>
      <c r="C522" s="190" t="s">
        <v>355</v>
      </c>
      <c r="D522" s="189" t="s">
        <v>2264</v>
      </c>
      <c r="E522" s="189" t="s">
        <v>45</v>
      </c>
      <c r="F522" s="190" t="s">
        <v>344</v>
      </c>
      <c r="G522" s="189">
        <v>675.23400000000004</v>
      </c>
      <c r="H522" s="189">
        <v>16.059999999999999</v>
      </c>
      <c r="I522" s="191">
        <v>16.059999999999999</v>
      </c>
      <c r="J522" s="189">
        <v>18.713000000000001</v>
      </c>
      <c r="K522" s="189">
        <v>16.52</v>
      </c>
      <c r="L522" s="189">
        <v>10844.26</v>
      </c>
      <c r="M522" s="189">
        <v>12635.65</v>
      </c>
    </row>
    <row r="523" spans="1:13" ht="16.5" hidden="1" customHeight="1">
      <c r="A523" s="106" t="s">
        <v>2265</v>
      </c>
      <c r="B523" s="189" t="s">
        <v>2253</v>
      </c>
      <c r="C523" s="190" t="s">
        <v>355</v>
      </c>
      <c r="D523" s="189" t="s">
        <v>2266</v>
      </c>
      <c r="E523" s="189" t="s">
        <v>45</v>
      </c>
      <c r="F523" s="190" t="s">
        <v>344</v>
      </c>
      <c r="G523" s="189">
        <v>306.5745</v>
      </c>
      <c r="H523" s="189">
        <v>30.58</v>
      </c>
      <c r="I523" s="191">
        <v>30.58</v>
      </c>
      <c r="J523" s="189">
        <v>35.631999999999998</v>
      </c>
      <c r="K523" s="189">
        <v>16.52</v>
      </c>
      <c r="L523" s="189">
        <v>9375.0499999999993</v>
      </c>
      <c r="M523" s="189">
        <v>10923.86</v>
      </c>
    </row>
    <row r="524" spans="1:13" ht="16.5" hidden="1" customHeight="1">
      <c r="A524" s="106" t="s">
        <v>2267</v>
      </c>
      <c r="B524" s="116" t="s">
        <v>2253</v>
      </c>
      <c r="C524" s="117" t="s">
        <v>355</v>
      </c>
      <c r="D524" s="116" t="s">
        <v>2268</v>
      </c>
      <c r="E524" s="116" t="s">
        <v>45</v>
      </c>
      <c r="F524" s="117" t="s">
        <v>344</v>
      </c>
      <c r="G524" s="116">
        <v>63.798000000000002</v>
      </c>
      <c r="H524" s="116">
        <v>9.07</v>
      </c>
      <c r="I524" s="123">
        <v>9.07</v>
      </c>
      <c r="J524" s="116">
        <v>10.568</v>
      </c>
      <c r="K524" s="116">
        <v>16.52</v>
      </c>
      <c r="L524" s="116">
        <v>578.65</v>
      </c>
      <c r="M524" s="116">
        <v>674.22</v>
      </c>
    </row>
    <row r="525" spans="1:13" ht="16.5" hidden="1" customHeight="1">
      <c r="A525" s="106" t="s">
        <v>2269</v>
      </c>
      <c r="B525" s="107" t="s">
        <v>2270</v>
      </c>
      <c r="C525" s="108" t="s">
        <v>86</v>
      </c>
      <c r="D525" s="107" t="s">
        <v>2271</v>
      </c>
      <c r="E525" s="107" t="s">
        <v>1472</v>
      </c>
      <c r="F525" s="108" t="s">
        <v>344</v>
      </c>
      <c r="G525" s="107">
        <v>2.5716000000000001</v>
      </c>
      <c r="H525" s="107">
        <v>5</v>
      </c>
      <c r="I525" s="120">
        <v>5</v>
      </c>
      <c r="J525" s="107">
        <v>5.83</v>
      </c>
      <c r="K525" s="107">
        <v>16.52</v>
      </c>
      <c r="L525" s="107">
        <v>12.86</v>
      </c>
      <c r="M525" s="107">
        <v>14.99</v>
      </c>
    </row>
    <row r="526" spans="1:13" ht="16.5" hidden="1" customHeight="1">
      <c r="A526" s="106" t="s">
        <v>2272</v>
      </c>
      <c r="B526" s="116" t="s">
        <v>2273</v>
      </c>
      <c r="C526" s="117" t="s">
        <v>355</v>
      </c>
      <c r="D526" s="116" t="s">
        <v>2274</v>
      </c>
      <c r="E526" s="116" t="s">
        <v>45</v>
      </c>
      <c r="F526" s="117" t="s">
        <v>344</v>
      </c>
      <c r="G526" s="116">
        <v>91.44</v>
      </c>
      <c r="H526" s="116">
        <v>26</v>
      </c>
      <c r="I526" s="123">
        <v>26</v>
      </c>
      <c r="J526" s="116">
        <v>30.295000000000002</v>
      </c>
      <c r="K526" s="116">
        <v>16.52</v>
      </c>
      <c r="L526" s="116">
        <v>2377.44</v>
      </c>
      <c r="M526" s="116">
        <v>2770.17</v>
      </c>
    </row>
    <row r="527" spans="1:13" ht="16.5" hidden="1" customHeight="1">
      <c r="A527" s="106" t="s">
        <v>2275</v>
      </c>
      <c r="B527" s="116" t="s">
        <v>2273</v>
      </c>
      <c r="C527" s="117" t="s">
        <v>355</v>
      </c>
      <c r="D527" s="116" t="s">
        <v>2276</v>
      </c>
      <c r="E527" s="116" t="s">
        <v>45</v>
      </c>
      <c r="F527" s="117" t="s">
        <v>344</v>
      </c>
      <c r="G527" s="116">
        <v>152.4</v>
      </c>
      <c r="H527" s="116">
        <v>37.65</v>
      </c>
      <c r="I527" s="123">
        <v>37.65</v>
      </c>
      <c r="J527" s="116">
        <v>43.87</v>
      </c>
      <c r="K527" s="116">
        <v>16.52</v>
      </c>
      <c r="L527" s="116">
        <v>5737.86</v>
      </c>
      <c r="M527" s="116">
        <v>6685.79</v>
      </c>
    </row>
    <row r="528" spans="1:13" ht="16.5" hidden="1" customHeight="1">
      <c r="A528" s="106" t="s">
        <v>2277</v>
      </c>
      <c r="B528" s="116" t="s">
        <v>2273</v>
      </c>
      <c r="C528" s="117" t="s">
        <v>355</v>
      </c>
      <c r="D528" s="116" t="s">
        <v>2278</v>
      </c>
      <c r="E528" s="116" t="s">
        <v>45</v>
      </c>
      <c r="F528" s="117" t="s">
        <v>344</v>
      </c>
      <c r="G528" s="116">
        <v>91.44</v>
      </c>
      <c r="H528" s="116">
        <v>18.12</v>
      </c>
      <c r="I528" s="123">
        <v>18.12</v>
      </c>
      <c r="J528" s="116">
        <v>21.113</v>
      </c>
      <c r="K528" s="116">
        <v>16.52</v>
      </c>
      <c r="L528" s="116">
        <v>1656.89</v>
      </c>
      <c r="M528" s="116">
        <v>1930.57</v>
      </c>
    </row>
    <row r="529" spans="1:13" ht="16.5" hidden="1" customHeight="1">
      <c r="A529" s="106" t="s">
        <v>2279</v>
      </c>
      <c r="B529" s="116" t="s">
        <v>2273</v>
      </c>
      <c r="C529" s="117" t="s">
        <v>355</v>
      </c>
      <c r="D529" s="116" t="s">
        <v>2280</v>
      </c>
      <c r="E529" s="116" t="s">
        <v>45</v>
      </c>
      <c r="F529" s="117" t="s">
        <v>344</v>
      </c>
      <c r="G529" s="116">
        <v>101.6</v>
      </c>
      <c r="H529" s="116">
        <v>42</v>
      </c>
      <c r="I529" s="123">
        <v>42</v>
      </c>
      <c r="J529" s="116">
        <v>48.938000000000002</v>
      </c>
      <c r="K529" s="116">
        <v>16.52</v>
      </c>
      <c r="L529" s="116">
        <v>4267.2</v>
      </c>
      <c r="M529" s="116">
        <v>4972.1000000000004</v>
      </c>
    </row>
    <row r="530" spans="1:13" ht="16.5" hidden="1" customHeight="1">
      <c r="A530" s="106" t="s">
        <v>2281</v>
      </c>
      <c r="B530" s="116" t="s">
        <v>2273</v>
      </c>
      <c r="C530" s="117" t="s">
        <v>355</v>
      </c>
      <c r="D530" s="116" t="s">
        <v>2282</v>
      </c>
      <c r="E530" s="116" t="s">
        <v>45</v>
      </c>
      <c r="F530" s="117" t="s">
        <v>344</v>
      </c>
      <c r="G530" s="116">
        <v>101.6</v>
      </c>
      <c r="H530" s="116">
        <v>58.41</v>
      </c>
      <c r="I530" s="123">
        <v>58.41</v>
      </c>
      <c r="J530" s="116">
        <v>68.058999999999997</v>
      </c>
      <c r="K530" s="116">
        <v>16.52</v>
      </c>
      <c r="L530" s="116">
        <v>5934.46</v>
      </c>
      <c r="M530" s="116">
        <v>6914.79</v>
      </c>
    </row>
    <row r="531" spans="1:13" ht="16.5" hidden="1" customHeight="1">
      <c r="A531" s="106" t="s">
        <v>2283</v>
      </c>
      <c r="B531" s="107" t="s">
        <v>2284</v>
      </c>
      <c r="C531" s="108" t="s">
        <v>86</v>
      </c>
      <c r="D531" s="107" t="s">
        <v>2285</v>
      </c>
      <c r="E531" s="107" t="s">
        <v>2051</v>
      </c>
      <c r="F531" s="108" t="s">
        <v>344</v>
      </c>
      <c r="G531" s="107">
        <v>8.8000000000000007</v>
      </c>
      <c r="H531" s="107">
        <v>3.09</v>
      </c>
      <c r="I531" s="120">
        <v>3.09</v>
      </c>
      <c r="J531" s="107">
        <v>3.6</v>
      </c>
      <c r="K531" s="107">
        <v>16.52</v>
      </c>
      <c r="L531" s="107">
        <v>27.19</v>
      </c>
      <c r="M531" s="107">
        <v>31.68</v>
      </c>
    </row>
    <row r="532" spans="1:13" ht="16.5" hidden="1" customHeight="1">
      <c r="A532" s="106" t="s">
        <v>2286</v>
      </c>
      <c r="B532" s="109" t="s">
        <v>2287</v>
      </c>
      <c r="C532" s="110" t="s">
        <v>86</v>
      </c>
      <c r="D532" s="109" t="s">
        <v>2288</v>
      </c>
      <c r="E532" s="109" t="s">
        <v>1472</v>
      </c>
      <c r="F532" s="110" t="s">
        <v>142</v>
      </c>
      <c r="G532" s="109">
        <v>6.06</v>
      </c>
      <c r="H532" s="109">
        <v>1.54</v>
      </c>
      <c r="I532" s="180">
        <v>0.24</v>
      </c>
      <c r="J532" s="109">
        <v>0.28000000000000003</v>
      </c>
      <c r="K532" s="109">
        <v>16.52</v>
      </c>
      <c r="L532" s="109">
        <v>1.45</v>
      </c>
      <c r="M532" s="109">
        <v>1.7</v>
      </c>
    </row>
    <row r="533" spans="1:13" ht="16.5" hidden="1" customHeight="1">
      <c r="A533" s="106" t="s">
        <v>2289</v>
      </c>
      <c r="B533" s="107" t="s">
        <v>2290</v>
      </c>
      <c r="C533" s="108" t="s">
        <v>86</v>
      </c>
      <c r="D533" s="107" t="s">
        <v>2288</v>
      </c>
      <c r="E533" s="107" t="s">
        <v>1459</v>
      </c>
      <c r="F533" s="108" t="s">
        <v>142</v>
      </c>
      <c r="G533" s="107">
        <v>24.24</v>
      </c>
      <c r="H533" s="107">
        <v>2.4900000000000002</v>
      </c>
      <c r="I533" s="120">
        <v>2.4900000000000002</v>
      </c>
      <c r="J533" s="107">
        <v>2.9</v>
      </c>
      <c r="K533" s="107">
        <v>16.52</v>
      </c>
      <c r="L533" s="107">
        <v>60.36</v>
      </c>
      <c r="M533" s="107">
        <v>70.3</v>
      </c>
    </row>
    <row r="534" spans="1:13" ht="16.5" hidden="1" customHeight="1">
      <c r="A534" s="106" t="s">
        <v>2291</v>
      </c>
      <c r="B534" s="107" t="s">
        <v>2292</v>
      </c>
      <c r="C534" s="108" t="s">
        <v>86</v>
      </c>
      <c r="D534" s="107" t="s">
        <v>2293</v>
      </c>
      <c r="E534" s="107" t="s">
        <v>1472</v>
      </c>
      <c r="F534" s="108" t="s">
        <v>142</v>
      </c>
      <c r="G534" s="107">
        <v>3.03</v>
      </c>
      <c r="H534" s="107">
        <v>2.91</v>
      </c>
      <c r="I534" s="120">
        <v>2.91</v>
      </c>
      <c r="J534" s="107">
        <v>3.39</v>
      </c>
      <c r="K534" s="107">
        <v>16.52</v>
      </c>
      <c r="L534" s="107">
        <v>8.82</v>
      </c>
      <c r="M534" s="107">
        <v>10.27</v>
      </c>
    </row>
    <row r="535" spans="1:13" ht="16.5" hidden="1" customHeight="1">
      <c r="A535" s="106" t="s">
        <v>2294</v>
      </c>
      <c r="B535" s="107" t="s">
        <v>2295</v>
      </c>
      <c r="C535" s="108" t="s">
        <v>86</v>
      </c>
      <c r="D535" s="107" t="s">
        <v>2293</v>
      </c>
      <c r="E535" s="107" t="s">
        <v>1459</v>
      </c>
      <c r="F535" s="108" t="s">
        <v>142</v>
      </c>
      <c r="G535" s="107">
        <v>12.12</v>
      </c>
      <c r="H535" s="107">
        <v>3.85</v>
      </c>
      <c r="I535" s="120">
        <v>3.85</v>
      </c>
      <c r="J535" s="107">
        <v>4.49</v>
      </c>
      <c r="K535" s="107">
        <v>16.52</v>
      </c>
      <c r="L535" s="107">
        <v>46.66</v>
      </c>
      <c r="M535" s="107">
        <v>54.42</v>
      </c>
    </row>
    <row r="536" spans="1:13" ht="16.5" hidden="1" customHeight="1">
      <c r="A536" s="106" t="s">
        <v>2296</v>
      </c>
      <c r="B536" s="107" t="s">
        <v>2297</v>
      </c>
      <c r="C536" s="108" t="s">
        <v>86</v>
      </c>
      <c r="D536" s="107" t="s">
        <v>2098</v>
      </c>
      <c r="E536" s="107" t="s">
        <v>1472</v>
      </c>
      <c r="F536" s="108" t="s">
        <v>142</v>
      </c>
      <c r="G536" s="107">
        <v>81.81</v>
      </c>
      <c r="H536" s="107">
        <v>1.1499999999999999</v>
      </c>
      <c r="I536" s="120">
        <v>1.1499999999999999</v>
      </c>
      <c r="J536" s="107">
        <v>1.34</v>
      </c>
      <c r="K536" s="107">
        <v>16.52</v>
      </c>
      <c r="L536" s="107">
        <v>94.08</v>
      </c>
      <c r="M536" s="107">
        <v>109.63</v>
      </c>
    </row>
    <row r="537" spans="1:13" ht="16.5" hidden="1" customHeight="1">
      <c r="A537" s="106" t="s">
        <v>2298</v>
      </c>
      <c r="B537" s="107" t="s">
        <v>2299</v>
      </c>
      <c r="C537" s="108" t="s">
        <v>86</v>
      </c>
      <c r="D537" s="107" t="s">
        <v>2098</v>
      </c>
      <c r="E537" s="107" t="s">
        <v>1459</v>
      </c>
      <c r="F537" s="108" t="s">
        <v>142</v>
      </c>
      <c r="G537" s="107">
        <v>88.88</v>
      </c>
      <c r="H537" s="107">
        <v>8.75</v>
      </c>
      <c r="I537" s="120">
        <v>8.75</v>
      </c>
      <c r="J537" s="107">
        <v>10.199999999999999</v>
      </c>
      <c r="K537" s="107">
        <v>16.52</v>
      </c>
      <c r="L537" s="107">
        <v>777.7</v>
      </c>
      <c r="M537" s="107">
        <v>906.58</v>
      </c>
    </row>
    <row r="538" spans="1:13" ht="16.5" hidden="1" customHeight="1">
      <c r="A538" s="106" t="s">
        <v>2300</v>
      </c>
      <c r="B538" s="107" t="s">
        <v>2301</v>
      </c>
      <c r="C538" s="108" t="s">
        <v>86</v>
      </c>
      <c r="D538" s="107" t="s">
        <v>2302</v>
      </c>
      <c r="E538" s="107" t="s">
        <v>1472</v>
      </c>
      <c r="F538" s="108" t="s">
        <v>142</v>
      </c>
      <c r="G538" s="107">
        <v>3.03</v>
      </c>
      <c r="H538" s="107">
        <v>1.56</v>
      </c>
      <c r="I538" s="120">
        <v>1.56</v>
      </c>
      <c r="J538" s="107">
        <v>1.82</v>
      </c>
      <c r="K538" s="107">
        <v>16.52</v>
      </c>
      <c r="L538" s="107">
        <v>4.7300000000000004</v>
      </c>
      <c r="M538" s="107">
        <v>5.51</v>
      </c>
    </row>
    <row r="539" spans="1:13" ht="16.5" hidden="1" customHeight="1">
      <c r="A539" s="106" t="s">
        <v>2303</v>
      </c>
      <c r="B539" s="107" t="s">
        <v>2304</v>
      </c>
      <c r="C539" s="108" t="s">
        <v>86</v>
      </c>
      <c r="D539" s="107" t="s">
        <v>2302</v>
      </c>
      <c r="E539" s="107" t="s">
        <v>1459</v>
      </c>
      <c r="F539" s="108" t="s">
        <v>142</v>
      </c>
      <c r="G539" s="107">
        <v>12.12</v>
      </c>
      <c r="H539" s="107">
        <v>1.88</v>
      </c>
      <c r="I539" s="120">
        <v>1.88</v>
      </c>
      <c r="J539" s="107">
        <v>2.19</v>
      </c>
      <c r="K539" s="107">
        <v>16.52</v>
      </c>
      <c r="L539" s="107">
        <v>22.79</v>
      </c>
      <c r="M539" s="107">
        <v>26.54</v>
      </c>
    </row>
    <row r="540" spans="1:13" ht="16.5" hidden="1" customHeight="1">
      <c r="A540" s="106" t="s">
        <v>2305</v>
      </c>
      <c r="B540" s="107" t="s">
        <v>1454</v>
      </c>
      <c r="C540" s="108" t="s">
        <v>86</v>
      </c>
      <c r="D540" s="107" t="s">
        <v>1455</v>
      </c>
      <c r="E540" s="107" t="s">
        <v>1456</v>
      </c>
      <c r="F540" s="108" t="s">
        <v>142</v>
      </c>
      <c r="G540" s="107">
        <v>1176.26</v>
      </c>
      <c r="H540" s="107">
        <v>3.03</v>
      </c>
      <c r="I540" s="120">
        <v>3.03</v>
      </c>
      <c r="J540" s="107">
        <v>3.53</v>
      </c>
      <c r="K540" s="107">
        <v>16.52</v>
      </c>
      <c r="L540" s="107">
        <v>3564.07</v>
      </c>
      <c r="M540" s="107">
        <v>4152.2</v>
      </c>
    </row>
    <row r="541" spans="1:13" ht="16.5" hidden="1" customHeight="1">
      <c r="A541" s="106" t="s">
        <v>2306</v>
      </c>
      <c r="B541" s="107" t="s">
        <v>2307</v>
      </c>
      <c r="C541" s="108" t="s">
        <v>86</v>
      </c>
      <c r="D541" s="107" t="s">
        <v>2308</v>
      </c>
      <c r="E541" s="107" t="s">
        <v>1459</v>
      </c>
      <c r="F541" s="108" t="s">
        <v>142</v>
      </c>
      <c r="G541" s="107">
        <v>370.67</v>
      </c>
      <c r="H541" s="107">
        <v>2.4</v>
      </c>
      <c r="I541" s="120">
        <v>2.4</v>
      </c>
      <c r="J541" s="107">
        <v>2.8</v>
      </c>
      <c r="K541" s="107">
        <v>16.52</v>
      </c>
      <c r="L541" s="107">
        <v>889.61</v>
      </c>
      <c r="M541" s="107">
        <v>1037.8800000000001</v>
      </c>
    </row>
    <row r="542" spans="1:13" ht="16.5" hidden="1" customHeight="1">
      <c r="A542" s="106" t="s">
        <v>2309</v>
      </c>
      <c r="B542" s="107" t="s">
        <v>2310</v>
      </c>
      <c r="C542" s="108" t="s">
        <v>86</v>
      </c>
      <c r="D542" s="107" t="s">
        <v>2311</v>
      </c>
      <c r="E542" s="107" t="s">
        <v>2312</v>
      </c>
      <c r="F542" s="108" t="s">
        <v>142</v>
      </c>
      <c r="G542" s="107">
        <v>36.700000000000003</v>
      </c>
      <c r="H542" s="107">
        <v>1.26</v>
      </c>
      <c r="I542" s="120">
        <v>1.26</v>
      </c>
      <c r="J542" s="107">
        <v>1.47</v>
      </c>
      <c r="K542" s="107">
        <v>16.52</v>
      </c>
      <c r="L542" s="107">
        <v>46.24</v>
      </c>
      <c r="M542" s="107">
        <v>53.95</v>
      </c>
    </row>
    <row r="543" spans="1:13" ht="16.5" hidden="1" customHeight="1">
      <c r="A543" s="106" t="s">
        <v>2313</v>
      </c>
      <c r="B543" s="107" t="s">
        <v>1457</v>
      </c>
      <c r="C543" s="108" t="s">
        <v>86</v>
      </c>
      <c r="D543" s="107" t="s">
        <v>1458</v>
      </c>
      <c r="E543" s="107" t="s">
        <v>1459</v>
      </c>
      <c r="F543" s="108" t="s">
        <v>142</v>
      </c>
      <c r="G543" s="107">
        <v>86.674499999999995</v>
      </c>
      <c r="H543" s="107">
        <v>0.16</v>
      </c>
      <c r="I543" s="120">
        <v>0.16</v>
      </c>
      <c r="J543" s="107">
        <v>0.19</v>
      </c>
      <c r="K543" s="107">
        <v>16.52</v>
      </c>
      <c r="L543" s="107">
        <v>13.87</v>
      </c>
      <c r="M543" s="107">
        <v>16.47</v>
      </c>
    </row>
    <row r="544" spans="1:13" ht="16.5" hidden="1" customHeight="1">
      <c r="A544" s="106" t="s">
        <v>2314</v>
      </c>
      <c r="B544" s="107" t="s">
        <v>1460</v>
      </c>
      <c r="C544" s="108" t="s">
        <v>86</v>
      </c>
      <c r="D544" s="107" t="s">
        <v>1458</v>
      </c>
      <c r="E544" s="107" t="s">
        <v>1077</v>
      </c>
      <c r="F544" s="108" t="s">
        <v>142</v>
      </c>
      <c r="G544" s="107">
        <v>25.282399999999999</v>
      </c>
      <c r="H544" s="107">
        <v>0.34</v>
      </c>
      <c r="I544" s="120">
        <v>0.34</v>
      </c>
      <c r="J544" s="107">
        <v>0.4</v>
      </c>
      <c r="K544" s="107">
        <v>16.52</v>
      </c>
      <c r="L544" s="107">
        <v>8.6</v>
      </c>
      <c r="M544" s="107">
        <v>10.11</v>
      </c>
    </row>
    <row r="545" spans="1:13" ht="16.5" hidden="1" customHeight="1">
      <c r="A545" s="106" t="s">
        <v>2315</v>
      </c>
      <c r="B545" s="107" t="s">
        <v>1461</v>
      </c>
      <c r="C545" s="108" t="s">
        <v>86</v>
      </c>
      <c r="D545" s="107" t="s">
        <v>1462</v>
      </c>
      <c r="E545" s="107" t="s">
        <v>1463</v>
      </c>
      <c r="F545" s="108" t="s">
        <v>142</v>
      </c>
      <c r="G545" s="107">
        <v>399.04989999999998</v>
      </c>
      <c r="H545" s="107">
        <v>1.97</v>
      </c>
      <c r="I545" s="120">
        <v>1.97</v>
      </c>
      <c r="J545" s="107">
        <v>2.2999999999999998</v>
      </c>
      <c r="K545" s="107">
        <v>16.52</v>
      </c>
      <c r="L545" s="107">
        <v>786.13</v>
      </c>
      <c r="M545" s="107">
        <v>917.81</v>
      </c>
    </row>
    <row r="546" spans="1:13" ht="16.5" hidden="1" customHeight="1">
      <c r="A546" s="106" t="s">
        <v>2316</v>
      </c>
      <c r="B546" s="107" t="s">
        <v>1464</v>
      </c>
      <c r="C546" s="108" t="s">
        <v>86</v>
      </c>
      <c r="D546" s="107" t="s">
        <v>1462</v>
      </c>
      <c r="E546" s="107" t="s">
        <v>1465</v>
      </c>
      <c r="F546" s="108" t="s">
        <v>142</v>
      </c>
      <c r="G546" s="107">
        <v>92.452799999999996</v>
      </c>
      <c r="H546" s="107">
        <v>2.42</v>
      </c>
      <c r="I546" s="120">
        <v>2.42</v>
      </c>
      <c r="J546" s="107">
        <v>2.82</v>
      </c>
      <c r="K546" s="107">
        <v>16.52</v>
      </c>
      <c r="L546" s="107">
        <v>223.74</v>
      </c>
      <c r="M546" s="107">
        <v>260.72000000000003</v>
      </c>
    </row>
    <row r="547" spans="1:13" ht="16.5" hidden="1" customHeight="1">
      <c r="A547" s="106" t="s">
        <v>2317</v>
      </c>
      <c r="B547" s="107" t="s">
        <v>1466</v>
      </c>
      <c r="C547" s="108" t="s">
        <v>86</v>
      </c>
      <c r="D547" s="107" t="s">
        <v>1462</v>
      </c>
      <c r="E547" s="107" t="s">
        <v>1467</v>
      </c>
      <c r="F547" s="108" t="s">
        <v>142</v>
      </c>
      <c r="G547" s="107">
        <v>11.4734</v>
      </c>
      <c r="H547" s="107">
        <v>3.12</v>
      </c>
      <c r="I547" s="120">
        <v>3.12</v>
      </c>
      <c r="J547" s="107">
        <v>3.64</v>
      </c>
      <c r="K547" s="107">
        <v>16.52</v>
      </c>
      <c r="L547" s="107">
        <v>35.799999999999997</v>
      </c>
      <c r="M547" s="107">
        <v>41.76</v>
      </c>
    </row>
    <row r="548" spans="1:13" ht="16.5" hidden="1" customHeight="1">
      <c r="A548" s="106" t="s">
        <v>2318</v>
      </c>
      <c r="B548" s="107" t="s">
        <v>1468</v>
      </c>
      <c r="C548" s="108" t="s">
        <v>86</v>
      </c>
      <c r="D548" s="107" t="s">
        <v>1462</v>
      </c>
      <c r="E548" s="107" t="s">
        <v>1469</v>
      </c>
      <c r="F548" s="108" t="s">
        <v>142</v>
      </c>
      <c r="G548" s="107">
        <v>26.9678</v>
      </c>
      <c r="H548" s="107">
        <v>5.38</v>
      </c>
      <c r="I548" s="120">
        <v>5.38</v>
      </c>
      <c r="J548" s="107">
        <v>6.27</v>
      </c>
      <c r="K548" s="107">
        <v>16.52</v>
      </c>
      <c r="L548" s="107">
        <v>145.09</v>
      </c>
      <c r="M548" s="107">
        <v>169.09</v>
      </c>
    </row>
    <row r="549" spans="1:13" ht="16.5" hidden="1" customHeight="1">
      <c r="A549" s="106" t="s">
        <v>2319</v>
      </c>
      <c r="B549" s="116" t="s">
        <v>2320</v>
      </c>
      <c r="C549" s="117" t="s">
        <v>355</v>
      </c>
      <c r="D549" s="116" t="s">
        <v>2321</v>
      </c>
      <c r="E549" s="116" t="s">
        <v>1459</v>
      </c>
      <c r="F549" s="117" t="s">
        <v>142</v>
      </c>
      <c r="G549" s="116">
        <v>359.26499999999999</v>
      </c>
      <c r="H549" s="116">
        <v>2.4500000000000002</v>
      </c>
      <c r="I549" s="123">
        <v>2.4500000000000002</v>
      </c>
      <c r="J549" s="116">
        <v>2.86</v>
      </c>
      <c r="K549" s="116">
        <v>16.52</v>
      </c>
      <c r="L549" s="116">
        <v>880.2</v>
      </c>
      <c r="M549" s="116">
        <v>1027.5</v>
      </c>
    </row>
    <row r="550" spans="1:13" ht="16.5" hidden="1" customHeight="1">
      <c r="A550" s="106" t="s">
        <v>2322</v>
      </c>
      <c r="B550" s="116" t="s">
        <v>2320</v>
      </c>
      <c r="C550" s="117" t="s">
        <v>355</v>
      </c>
      <c r="D550" s="116" t="s">
        <v>2321</v>
      </c>
      <c r="E550" s="116" t="s">
        <v>2134</v>
      </c>
      <c r="F550" s="117" t="s">
        <v>142</v>
      </c>
      <c r="G550" s="116">
        <v>107.625</v>
      </c>
      <c r="H550" s="116">
        <v>6.33</v>
      </c>
      <c r="I550" s="123">
        <v>6.33</v>
      </c>
      <c r="J550" s="116">
        <v>7.38</v>
      </c>
      <c r="K550" s="116">
        <v>16.52</v>
      </c>
      <c r="L550" s="116">
        <v>681.27</v>
      </c>
      <c r="M550" s="116">
        <v>794.27</v>
      </c>
    </row>
    <row r="551" spans="1:13" ht="16.5" hidden="1" customHeight="1">
      <c r="A551" s="106" t="s">
        <v>2323</v>
      </c>
      <c r="B551" s="116" t="s">
        <v>2320</v>
      </c>
      <c r="C551" s="117" t="s">
        <v>355</v>
      </c>
      <c r="D551" s="116" t="s">
        <v>2321</v>
      </c>
      <c r="E551" s="116" t="s">
        <v>1475</v>
      </c>
      <c r="F551" s="117" t="s">
        <v>142</v>
      </c>
      <c r="G551" s="116">
        <v>133.965</v>
      </c>
      <c r="H551" s="116">
        <v>5.24</v>
      </c>
      <c r="I551" s="123">
        <v>5.24</v>
      </c>
      <c r="J551" s="116">
        <v>6.1</v>
      </c>
      <c r="K551" s="116">
        <v>16.52</v>
      </c>
      <c r="L551" s="116">
        <v>701.98</v>
      </c>
      <c r="M551" s="116">
        <v>817.19</v>
      </c>
    </row>
    <row r="552" spans="1:13" ht="16.5" hidden="1" customHeight="1">
      <c r="A552" s="106" t="s">
        <v>2324</v>
      </c>
      <c r="B552" s="116" t="s">
        <v>2325</v>
      </c>
      <c r="C552" s="117" t="s">
        <v>355</v>
      </c>
      <c r="D552" s="116" t="s">
        <v>2326</v>
      </c>
      <c r="E552" s="116" t="s">
        <v>2022</v>
      </c>
      <c r="F552" s="117" t="s">
        <v>138</v>
      </c>
      <c r="G552" s="116">
        <v>74.37</v>
      </c>
      <c r="H552" s="116">
        <v>76.38</v>
      </c>
      <c r="I552" s="123">
        <v>76.38</v>
      </c>
      <c r="J552" s="116">
        <v>89</v>
      </c>
      <c r="K552" s="116">
        <v>16.52</v>
      </c>
      <c r="L552" s="116">
        <v>5680.38</v>
      </c>
      <c r="M552" s="116">
        <v>6618.93</v>
      </c>
    </row>
    <row r="553" spans="1:13" ht="16.5" hidden="1" customHeight="1">
      <c r="A553" s="106" t="s">
        <v>2327</v>
      </c>
      <c r="B553" s="116" t="s">
        <v>2325</v>
      </c>
      <c r="C553" s="117" t="s">
        <v>355</v>
      </c>
      <c r="D553" s="116" t="s">
        <v>2326</v>
      </c>
      <c r="E553" s="116" t="s">
        <v>2205</v>
      </c>
      <c r="F553" s="117" t="s">
        <v>138</v>
      </c>
      <c r="G553" s="116">
        <v>7.0350000000000001</v>
      </c>
      <c r="H553" s="116">
        <v>75.11</v>
      </c>
      <c r="I553" s="123">
        <v>75.11</v>
      </c>
      <c r="J553" s="116">
        <v>87.52</v>
      </c>
      <c r="K553" s="116">
        <v>16.52</v>
      </c>
      <c r="L553" s="116">
        <v>528.4</v>
      </c>
      <c r="M553" s="116">
        <v>615.70000000000005</v>
      </c>
    </row>
    <row r="554" spans="1:13" ht="16.5" hidden="1" customHeight="1">
      <c r="A554" s="106" t="s">
        <v>2328</v>
      </c>
      <c r="B554" s="116" t="s">
        <v>2325</v>
      </c>
      <c r="C554" s="117" t="s">
        <v>355</v>
      </c>
      <c r="D554" s="116" t="s">
        <v>2326</v>
      </c>
      <c r="E554" s="116" t="s">
        <v>2137</v>
      </c>
      <c r="F554" s="117" t="s">
        <v>138</v>
      </c>
      <c r="G554" s="116">
        <v>29.145</v>
      </c>
      <c r="H554" s="116">
        <v>55.78</v>
      </c>
      <c r="I554" s="123">
        <v>55.78</v>
      </c>
      <c r="J554" s="116">
        <v>65</v>
      </c>
      <c r="K554" s="116">
        <v>16.52</v>
      </c>
      <c r="L554" s="116">
        <v>1625.71</v>
      </c>
      <c r="M554" s="116">
        <v>1894.43</v>
      </c>
    </row>
    <row r="555" spans="1:13" ht="16.5" hidden="1" customHeight="1">
      <c r="A555" s="106" t="s">
        <v>2329</v>
      </c>
      <c r="B555" s="116" t="s">
        <v>2325</v>
      </c>
      <c r="C555" s="117" t="s">
        <v>355</v>
      </c>
      <c r="D555" s="116" t="s">
        <v>2326</v>
      </c>
      <c r="E555" s="116" t="s">
        <v>2156</v>
      </c>
      <c r="F555" s="117" t="s">
        <v>138</v>
      </c>
      <c r="G555" s="116">
        <v>410.04</v>
      </c>
      <c r="H555" s="116">
        <v>26.18</v>
      </c>
      <c r="I555" s="123">
        <v>26.18</v>
      </c>
      <c r="J555" s="116">
        <v>30.5</v>
      </c>
      <c r="K555" s="116">
        <v>16.52</v>
      </c>
      <c r="L555" s="116">
        <v>10734.85</v>
      </c>
      <c r="M555" s="116">
        <v>12506.22</v>
      </c>
    </row>
    <row r="556" spans="1:13" ht="16.5" hidden="1" customHeight="1">
      <c r="A556" s="106" t="s">
        <v>2330</v>
      </c>
      <c r="B556" s="116" t="s">
        <v>2325</v>
      </c>
      <c r="C556" s="117" t="s">
        <v>355</v>
      </c>
      <c r="D556" s="116" t="s">
        <v>2326</v>
      </c>
      <c r="E556" s="116" t="s">
        <v>2020</v>
      </c>
      <c r="F556" s="117" t="s">
        <v>138</v>
      </c>
      <c r="G556" s="116">
        <v>368.83499999999998</v>
      </c>
      <c r="H556" s="116">
        <v>32.56</v>
      </c>
      <c r="I556" s="123">
        <v>32.56</v>
      </c>
      <c r="J556" s="116">
        <v>37.94</v>
      </c>
      <c r="K556" s="116">
        <v>16.52</v>
      </c>
      <c r="L556" s="116">
        <v>12009.27</v>
      </c>
      <c r="M556" s="116">
        <v>13993.6</v>
      </c>
    </row>
    <row r="557" spans="1:13" ht="16.5" hidden="1" customHeight="1">
      <c r="A557" s="106" t="s">
        <v>2331</v>
      </c>
      <c r="B557" s="116" t="s">
        <v>2332</v>
      </c>
      <c r="C557" s="117" t="s">
        <v>355</v>
      </c>
      <c r="D557" s="116" t="s">
        <v>2333</v>
      </c>
      <c r="E557" s="116" t="s">
        <v>45</v>
      </c>
      <c r="F557" s="117" t="s">
        <v>142</v>
      </c>
      <c r="G557" s="116">
        <v>127.29600000000001</v>
      </c>
      <c r="H557" s="116">
        <v>3.26</v>
      </c>
      <c r="I557" s="123">
        <v>3.26</v>
      </c>
      <c r="J557" s="116">
        <v>3.7989999999999999</v>
      </c>
      <c r="K557" s="116">
        <v>16.52</v>
      </c>
      <c r="L557" s="116">
        <v>414.98</v>
      </c>
      <c r="M557" s="116">
        <v>483.6</v>
      </c>
    </row>
    <row r="558" spans="1:13" ht="16.5" hidden="1" customHeight="1">
      <c r="A558" s="106" t="s">
        <v>2334</v>
      </c>
      <c r="B558" s="116" t="s">
        <v>2332</v>
      </c>
      <c r="C558" s="117" t="s">
        <v>355</v>
      </c>
      <c r="D558" s="116" t="s">
        <v>2335</v>
      </c>
      <c r="E558" s="116" t="s">
        <v>45</v>
      </c>
      <c r="F558" s="117" t="s">
        <v>142</v>
      </c>
      <c r="G558" s="116">
        <v>59.249099999999999</v>
      </c>
      <c r="H558" s="116">
        <v>1.84</v>
      </c>
      <c r="I558" s="123">
        <v>1.84</v>
      </c>
      <c r="J558" s="116">
        <v>2.1440000000000001</v>
      </c>
      <c r="K558" s="116">
        <v>16.52</v>
      </c>
      <c r="L558" s="116">
        <v>109.02</v>
      </c>
      <c r="M558" s="116">
        <v>127.03</v>
      </c>
    </row>
    <row r="559" spans="1:13" ht="16.5" hidden="1" customHeight="1">
      <c r="A559" s="106" t="s">
        <v>2336</v>
      </c>
      <c r="B559" s="189" t="s">
        <v>2337</v>
      </c>
      <c r="C559" s="190" t="s">
        <v>355</v>
      </c>
      <c r="D559" s="189" t="s">
        <v>2338</v>
      </c>
      <c r="E559" s="189" t="s">
        <v>45</v>
      </c>
      <c r="F559" s="190" t="s">
        <v>142</v>
      </c>
      <c r="G559" s="189">
        <v>242.45490000000001</v>
      </c>
      <c r="H559" s="189">
        <v>3.26</v>
      </c>
      <c r="I559" s="191">
        <v>3.26</v>
      </c>
      <c r="J559" s="189">
        <v>3.7989999999999999</v>
      </c>
      <c r="K559" s="189">
        <v>16.52</v>
      </c>
      <c r="L559" s="189">
        <v>790.4</v>
      </c>
      <c r="M559" s="189">
        <v>921.09</v>
      </c>
    </row>
    <row r="560" spans="1:13" ht="16.5" hidden="1" customHeight="1">
      <c r="A560" s="106" t="s">
        <v>2339</v>
      </c>
      <c r="B560" s="116" t="s">
        <v>2337</v>
      </c>
      <c r="C560" s="117" t="s">
        <v>355</v>
      </c>
      <c r="D560" s="116" t="s">
        <v>2340</v>
      </c>
      <c r="E560" s="116" t="s">
        <v>45</v>
      </c>
      <c r="F560" s="117" t="s">
        <v>142</v>
      </c>
      <c r="G560" s="116">
        <v>8.8596000000000004</v>
      </c>
      <c r="H560" s="116">
        <v>0.68</v>
      </c>
      <c r="I560" s="123">
        <v>0.68</v>
      </c>
      <c r="J560" s="116">
        <v>0.79200000000000004</v>
      </c>
      <c r="K560" s="116">
        <v>16.52</v>
      </c>
      <c r="L560" s="116">
        <v>6.02</v>
      </c>
      <c r="M560" s="116">
        <v>7.02</v>
      </c>
    </row>
    <row r="561" spans="1:13" ht="16.5" hidden="1" customHeight="1">
      <c r="A561" s="106" t="s">
        <v>2341</v>
      </c>
      <c r="B561" s="116" t="s">
        <v>2337</v>
      </c>
      <c r="C561" s="117" t="s">
        <v>355</v>
      </c>
      <c r="D561" s="116" t="s">
        <v>2342</v>
      </c>
      <c r="E561" s="116" t="s">
        <v>45</v>
      </c>
      <c r="F561" s="117" t="s">
        <v>142</v>
      </c>
      <c r="G561" s="116">
        <v>182.49119999999999</v>
      </c>
      <c r="H561" s="116">
        <v>5.38</v>
      </c>
      <c r="I561" s="123">
        <v>5.38</v>
      </c>
      <c r="J561" s="116">
        <v>6.2690000000000001</v>
      </c>
      <c r="K561" s="116">
        <v>16.52</v>
      </c>
      <c r="L561" s="116">
        <v>981.8</v>
      </c>
      <c r="M561" s="116">
        <v>1144.04</v>
      </c>
    </row>
    <row r="562" spans="1:13" ht="16.5" hidden="1" customHeight="1">
      <c r="A562" s="106" t="s">
        <v>2343</v>
      </c>
      <c r="B562" s="189" t="s">
        <v>2337</v>
      </c>
      <c r="C562" s="190" t="s">
        <v>355</v>
      </c>
      <c r="D562" s="189" t="s">
        <v>2344</v>
      </c>
      <c r="E562" s="189" t="s">
        <v>45</v>
      </c>
      <c r="F562" s="190" t="s">
        <v>142</v>
      </c>
      <c r="G562" s="189">
        <v>159.01150000000001</v>
      </c>
      <c r="H562" s="189">
        <v>1.84</v>
      </c>
      <c r="I562" s="191">
        <v>1.84</v>
      </c>
      <c r="J562" s="189">
        <v>2.1440000000000001</v>
      </c>
      <c r="K562" s="189">
        <v>16.52</v>
      </c>
      <c r="L562" s="189">
        <v>292.58</v>
      </c>
      <c r="M562" s="189">
        <v>340.92</v>
      </c>
    </row>
    <row r="563" spans="1:13" ht="16.5" hidden="1" customHeight="1">
      <c r="A563" s="106" t="s">
        <v>2345</v>
      </c>
      <c r="B563" s="116" t="s">
        <v>2337</v>
      </c>
      <c r="C563" s="117" t="s">
        <v>355</v>
      </c>
      <c r="D563" s="116" t="s">
        <v>2346</v>
      </c>
      <c r="E563" s="116" t="s">
        <v>45</v>
      </c>
      <c r="F563" s="117" t="s">
        <v>142</v>
      </c>
      <c r="G563" s="116">
        <v>50.528700000000001</v>
      </c>
      <c r="H563" s="116">
        <v>1.0900000000000001</v>
      </c>
      <c r="I563" s="123">
        <v>1.0900000000000001</v>
      </c>
      <c r="J563" s="116">
        <v>1.27</v>
      </c>
      <c r="K563" s="116">
        <v>16.52</v>
      </c>
      <c r="L563" s="116">
        <v>55.08</v>
      </c>
      <c r="M563" s="116">
        <v>64.17</v>
      </c>
    </row>
    <row r="564" spans="1:13" ht="16.5" hidden="1" customHeight="1">
      <c r="A564" s="106" t="s">
        <v>2347</v>
      </c>
      <c r="B564" s="189" t="s">
        <v>2337</v>
      </c>
      <c r="C564" s="190" t="s">
        <v>355</v>
      </c>
      <c r="D564" s="189" t="s">
        <v>2348</v>
      </c>
      <c r="E564" s="189" t="s">
        <v>45</v>
      </c>
      <c r="F564" s="190" t="s">
        <v>142</v>
      </c>
      <c r="G564" s="189">
        <v>192.01249999999999</v>
      </c>
      <c r="H564" s="189">
        <v>6.22</v>
      </c>
      <c r="I564" s="191">
        <v>6.22</v>
      </c>
      <c r="J564" s="189">
        <v>7.2480000000000002</v>
      </c>
      <c r="K564" s="189">
        <v>16.52</v>
      </c>
      <c r="L564" s="189">
        <v>1194.32</v>
      </c>
      <c r="M564" s="189">
        <v>1391.71</v>
      </c>
    </row>
    <row r="565" spans="1:13" ht="16.5" hidden="1" customHeight="1">
      <c r="A565" s="106" t="s">
        <v>2349</v>
      </c>
      <c r="B565" s="189" t="s">
        <v>2337</v>
      </c>
      <c r="C565" s="190" t="s">
        <v>355</v>
      </c>
      <c r="D565" s="189" t="s">
        <v>2350</v>
      </c>
      <c r="E565" s="189" t="s">
        <v>45</v>
      </c>
      <c r="F565" s="190" t="s">
        <v>142</v>
      </c>
      <c r="G565" s="189">
        <v>451.53359999999998</v>
      </c>
      <c r="H565" s="189">
        <v>3.26</v>
      </c>
      <c r="I565" s="191">
        <v>3.26</v>
      </c>
      <c r="J565" s="189">
        <v>3.7989999999999999</v>
      </c>
      <c r="K565" s="189">
        <v>16.52</v>
      </c>
      <c r="L565" s="189">
        <v>1472</v>
      </c>
      <c r="M565" s="189">
        <v>1715.38</v>
      </c>
    </row>
    <row r="566" spans="1:13" ht="16.5" hidden="1" customHeight="1">
      <c r="A566" s="106" t="s">
        <v>2351</v>
      </c>
      <c r="B566" s="116" t="s">
        <v>2337</v>
      </c>
      <c r="C566" s="117" t="s">
        <v>355</v>
      </c>
      <c r="D566" s="116" t="s">
        <v>2352</v>
      </c>
      <c r="E566" s="116" t="s">
        <v>45</v>
      </c>
      <c r="F566" s="117" t="s">
        <v>142</v>
      </c>
      <c r="G566" s="116">
        <v>57.613500000000002</v>
      </c>
      <c r="H566" s="116">
        <v>1.84</v>
      </c>
      <c r="I566" s="123">
        <v>1.84</v>
      </c>
      <c r="J566" s="116">
        <v>2.1440000000000001</v>
      </c>
      <c r="K566" s="116">
        <v>16.52</v>
      </c>
      <c r="L566" s="116">
        <v>106.01</v>
      </c>
      <c r="M566" s="116">
        <v>123.52</v>
      </c>
    </row>
    <row r="567" spans="1:13" ht="16.5" hidden="1" customHeight="1">
      <c r="A567" s="106" t="s">
        <v>2353</v>
      </c>
      <c r="B567" s="116" t="s">
        <v>2354</v>
      </c>
      <c r="C567" s="117" t="s">
        <v>355</v>
      </c>
      <c r="D567" s="116" t="s">
        <v>2355</v>
      </c>
      <c r="E567" s="116" t="s">
        <v>45</v>
      </c>
      <c r="F567" s="117" t="s">
        <v>142</v>
      </c>
      <c r="G567" s="116">
        <v>90.45</v>
      </c>
      <c r="H567" s="116">
        <v>10</v>
      </c>
      <c r="I567" s="123">
        <v>10</v>
      </c>
      <c r="J567" s="116">
        <v>11.651999999999999</v>
      </c>
      <c r="K567" s="116">
        <v>16.52</v>
      </c>
      <c r="L567" s="116">
        <v>904.5</v>
      </c>
      <c r="M567" s="116">
        <v>1053.92</v>
      </c>
    </row>
    <row r="568" spans="1:13" ht="16.5" hidden="1" customHeight="1">
      <c r="A568" s="106" t="s">
        <v>2356</v>
      </c>
      <c r="B568" s="116" t="s">
        <v>2354</v>
      </c>
      <c r="C568" s="117" t="s">
        <v>355</v>
      </c>
      <c r="D568" s="116" t="s">
        <v>2357</v>
      </c>
      <c r="E568" s="116" t="s">
        <v>45</v>
      </c>
      <c r="F568" s="117" t="s">
        <v>142</v>
      </c>
      <c r="G568" s="116">
        <v>59.31</v>
      </c>
      <c r="H568" s="116">
        <v>10</v>
      </c>
      <c r="I568" s="123">
        <v>10</v>
      </c>
      <c r="J568" s="116">
        <v>11.651999999999999</v>
      </c>
      <c r="K568" s="116">
        <v>16.52</v>
      </c>
      <c r="L568" s="116">
        <v>593.1</v>
      </c>
      <c r="M568" s="116">
        <v>691.08</v>
      </c>
    </row>
    <row r="569" spans="1:13" ht="16.5" hidden="1" customHeight="1">
      <c r="A569" s="106" t="s">
        <v>2358</v>
      </c>
      <c r="B569" s="116" t="s">
        <v>2354</v>
      </c>
      <c r="C569" s="117" t="s">
        <v>355</v>
      </c>
      <c r="D569" s="116" t="s">
        <v>2359</v>
      </c>
      <c r="E569" s="116" t="s">
        <v>45</v>
      </c>
      <c r="F569" s="117" t="s">
        <v>142</v>
      </c>
      <c r="G569" s="116">
        <v>66.78</v>
      </c>
      <c r="H569" s="116">
        <v>10</v>
      </c>
      <c r="I569" s="123">
        <v>10</v>
      </c>
      <c r="J569" s="116">
        <v>11.651999999999999</v>
      </c>
      <c r="K569" s="116">
        <v>16.52</v>
      </c>
      <c r="L569" s="116">
        <v>667.8</v>
      </c>
      <c r="M569" s="116">
        <v>778.12</v>
      </c>
    </row>
    <row r="570" spans="1:13" ht="16.5" hidden="1" customHeight="1">
      <c r="A570" s="106" t="s">
        <v>2360</v>
      </c>
      <c r="B570" s="116" t="s">
        <v>2354</v>
      </c>
      <c r="C570" s="117" t="s">
        <v>355</v>
      </c>
      <c r="D570" s="116" t="s">
        <v>2361</v>
      </c>
      <c r="E570" s="116" t="s">
        <v>45</v>
      </c>
      <c r="F570" s="117" t="s">
        <v>142</v>
      </c>
      <c r="G570" s="116">
        <v>39.5</v>
      </c>
      <c r="H570" s="116">
        <v>10</v>
      </c>
      <c r="I570" s="123">
        <v>10</v>
      </c>
      <c r="J570" s="116">
        <v>11.651999999999999</v>
      </c>
      <c r="K570" s="116">
        <v>16.52</v>
      </c>
      <c r="L570" s="116">
        <v>395</v>
      </c>
      <c r="M570" s="116">
        <v>460.25</v>
      </c>
    </row>
    <row r="571" spans="1:13" ht="16.5" hidden="1" customHeight="1">
      <c r="A571" s="106" t="s">
        <v>2362</v>
      </c>
      <c r="B571" s="116" t="s">
        <v>2354</v>
      </c>
      <c r="C571" s="117" t="s">
        <v>355</v>
      </c>
      <c r="D571" s="116" t="s">
        <v>2363</v>
      </c>
      <c r="E571" s="116" t="s">
        <v>45</v>
      </c>
      <c r="F571" s="117" t="s">
        <v>142</v>
      </c>
      <c r="G571" s="116">
        <v>30.8</v>
      </c>
      <c r="H571" s="116">
        <v>10</v>
      </c>
      <c r="I571" s="123">
        <v>10</v>
      </c>
      <c r="J571" s="116">
        <v>11.651999999999999</v>
      </c>
      <c r="K571" s="116">
        <v>16.52</v>
      </c>
      <c r="L571" s="116">
        <v>308</v>
      </c>
      <c r="M571" s="116">
        <v>358.88</v>
      </c>
    </row>
    <row r="572" spans="1:13" ht="16.5" hidden="1" customHeight="1">
      <c r="A572" s="106" t="s">
        <v>2364</v>
      </c>
      <c r="B572" s="107" t="s">
        <v>1470</v>
      </c>
      <c r="C572" s="108" t="s">
        <v>86</v>
      </c>
      <c r="D572" s="107" t="s">
        <v>1471</v>
      </c>
      <c r="E572" s="107" t="s">
        <v>1472</v>
      </c>
      <c r="F572" s="108" t="s">
        <v>142</v>
      </c>
      <c r="G572" s="107">
        <v>876.34879999999998</v>
      </c>
      <c r="H572" s="107">
        <v>0.39</v>
      </c>
      <c r="I572" s="120">
        <v>0.39</v>
      </c>
      <c r="J572" s="107">
        <v>0.45</v>
      </c>
      <c r="K572" s="107">
        <v>16.52</v>
      </c>
      <c r="L572" s="107">
        <v>341.78</v>
      </c>
      <c r="M572" s="107">
        <v>394.36</v>
      </c>
    </row>
    <row r="573" spans="1:13" ht="16.5" hidden="1" customHeight="1">
      <c r="A573" s="106" t="s">
        <v>2365</v>
      </c>
      <c r="B573" s="107" t="s">
        <v>1473</v>
      </c>
      <c r="C573" s="108" t="s">
        <v>86</v>
      </c>
      <c r="D573" s="107" t="s">
        <v>1471</v>
      </c>
      <c r="E573" s="107" t="s">
        <v>1459</v>
      </c>
      <c r="F573" s="108" t="s">
        <v>142</v>
      </c>
      <c r="G573" s="107">
        <v>429.17689999999999</v>
      </c>
      <c r="H573" s="107">
        <v>0.53</v>
      </c>
      <c r="I573" s="120">
        <v>0.53</v>
      </c>
      <c r="J573" s="107">
        <v>0.62</v>
      </c>
      <c r="K573" s="107">
        <v>16.52</v>
      </c>
      <c r="L573" s="107">
        <v>227.46</v>
      </c>
      <c r="M573" s="107">
        <v>266.08999999999997</v>
      </c>
    </row>
    <row r="574" spans="1:13" ht="16.5" hidden="1" customHeight="1">
      <c r="A574" s="106" t="s">
        <v>2366</v>
      </c>
      <c r="B574" s="107" t="s">
        <v>1474</v>
      </c>
      <c r="C574" s="108" t="s">
        <v>86</v>
      </c>
      <c r="D574" s="107" t="s">
        <v>1471</v>
      </c>
      <c r="E574" s="107" t="s">
        <v>1475</v>
      </c>
      <c r="F574" s="108" t="s">
        <v>142</v>
      </c>
      <c r="G574" s="107">
        <v>9.0961999999999996</v>
      </c>
      <c r="H574" s="107">
        <v>0.77</v>
      </c>
      <c r="I574" s="120">
        <v>0.77</v>
      </c>
      <c r="J574" s="107">
        <v>0.9</v>
      </c>
      <c r="K574" s="107">
        <v>16.52</v>
      </c>
      <c r="L574" s="107">
        <v>7</v>
      </c>
      <c r="M574" s="107">
        <v>8.19</v>
      </c>
    </row>
    <row r="575" spans="1:13" ht="16.5" hidden="1" customHeight="1">
      <c r="A575" s="106" t="s">
        <v>2367</v>
      </c>
      <c r="B575" s="107" t="s">
        <v>1476</v>
      </c>
      <c r="C575" s="108" t="s">
        <v>86</v>
      </c>
      <c r="D575" s="107" t="s">
        <v>1471</v>
      </c>
      <c r="E575" s="107" t="s">
        <v>1077</v>
      </c>
      <c r="F575" s="108" t="s">
        <v>142</v>
      </c>
      <c r="G575" s="107">
        <v>31.461099999999998</v>
      </c>
      <c r="H575" s="107">
        <v>1.77</v>
      </c>
      <c r="I575" s="120">
        <v>1.77</v>
      </c>
      <c r="J575" s="107">
        <v>2.06</v>
      </c>
      <c r="K575" s="107">
        <v>16.52</v>
      </c>
      <c r="L575" s="107">
        <v>55.69</v>
      </c>
      <c r="M575" s="107">
        <v>64.81</v>
      </c>
    </row>
    <row r="576" spans="1:13" ht="16.5" hidden="1" customHeight="1">
      <c r="A576" s="106" t="s">
        <v>2368</v>
      </c>
      <c r="B576" s="107" t="s">
        <v>2369</v>
      </c>
      <c r="C576" s="108" t="s">
        <v>86</v>
      </c>
      <c r="D576" s="107" t="s">
        <v>2150</v>
      </c>
      <c r="E576" s="107" t="s">
        <v>2370</v>
      </c>
      <c r="F576" s="108" t="s">
        <v>142</v>
      </c>
      <c r="G576" s="107">
        <v>20</v>
      </c>
      <c r="H576" s="107">
        <v>0.73</v>
      </c>
      <c r="I576" s="120">
        <v>0.73</v>
      </c>
      <c r="J576" s="107">
        <v>0.85</v>
      </c>
      <c r="K576" s="107">
        <v>16.52</v>
      </c>
      <c r="L576" s="107">
        <v>14.6</v>
      </c>
      <c r="M576" s="107">
        <v>17</v>
      </c>
    </row>
    <row r="577" spans="1:13" ht="16.5" hidden="1" customHeight="1">
      <c r="A577" s="106" t="s">
        <v>2371</v>
      </c>
      <c r="B577" s="107" t="s">
        <v>2372</v>
      </c>
      <c r="C577" s="108" t="s">
        <v>86</v>
      </c>
      <c r="D577" s="107" t="s">
        <v>2373</v>
      </c>
      <c r="E577" s="107" t="s">
        <v>2374</v>
      </c>
      <c r="F577" s="108" t="s">
        <v>103</v>
      </c>
      <c r="G577" s="107">
        <v>101.096</v>
      </c>
      <c r="H577" s="107">
        <v>5.37</v>
      </c>
      <c r="I577" s="120">
        <v>5.37</v>
      </c>
      <c r="J577" s="107">
        <v>6.26</v>
      </c>
      <c r="K577" s="107">
        <v>16.52</v>
      </c>
      <c r="L577" s="107">
        <v>542.89</v>
      </c>
      <c r="M577" s="107">
        <v>632.86</v>
      </c>
    </row>
    <row r="578" spans="1:13" ht="16.5" hidden="1" customHeight="1">
      <c r="A578" s="106" t="s">
        <v>2375</v>
      </c>
      <c r="B578" s="107" t="s">
        <v>2376</v>
      </c>
      <c r="C578" s="108" t="s">
        <v>86</v>
      </c>
      <c r="D578" s="107" t="s">
        <v>2377</v>
      </c>
      <c r="E578" s="107" t="s">
        <v>2099</v>
      </c>
      <c r="F578" s="108" t="s">
        <v>142</v>
      </c>
      <c r="G578" s="107">
        <v>1</v>
      </c>
      <c r="H578" s="107">
        <v>7.29</v>
      </c>
      <c r="I578" s="120">
        <v>7.29</v>
      </c>
      <c r="J578" s="107">
        <v>8.49</v>
      </c>
      <c r="K578" s="107">
        <v>16.52</v>
      </c>
      <c r="L578" s="107">
        <v>7.29</v>
      </c>
      <c r="M578" s="107">
        <v>8.49</v>
      </c>
    </row>
    <row r="579" spans="1:13" ht="16.5" hidden="1" customHeight="1">
      <c r="A579" s="106" t="s">
        <v>2378</v>
      </c>
      <c r="B579" s="116" t="s">
        <v>2379</v>
      </c>
      <c r="C579" s="117" t="s">
        <v>355</v>
      </c>
      <c r="D579" s="116" t="s">
        <v>2380</v>
      </c>
      <c r="E579" s="116" t="s">
        <v>45</v>
      </c>
      <c r="F579" s="117" t="s">
        <v>142</v>
      </c>
      <c r="G579" s="116">
        <v>5</v>
      </c>
      <c r="H579" s="116">
        <v>13.85</v>
      </c>
      <c r="I579" s="123">
        <v>13.85</v>
      </c>
      <c r="J579" s="116">
        <v>16.14</v>
      </c>
      <c r="K579" s="116">
        <v>16.52</v>
      </c>
      <c r="L579" s="116">
        <v>69.25</v>
      </c>
      <c r="M579" s="116">
        <v>80.7</v>
      </c>
    </row>
    <row r="580" spans="1:13" ht="16.5" hidden="1" customHeight="1">
      <c r="A580" s="106" t="s">
        <v>2381</v>
      </c>
      <c r="B580" s="116" t="s">
        <v>2382</v>
      </c>
      <c r="C580" s="117" t="s">
        <v>355</v>
      </c>
      <c r="D580" s="116" t="s">
        <v>2383</v>
      </c>
      <c r="E580" s="116" t="s">
        <v>45</v>
      </c>
      <c r="F580" s="117" t="s">
        <v>1548</v>
      </c>
      <c r="G580" s="116">
        <v>1</v>
      </c>
      <c r="H580" s="116">
        <v>20663.240000000002</v>
      </c>
      <c r="I580" s="123">
        <v>20663.240000000002</v>
      </c>
      <c r="J580" s="116">
        <v>24076.807000000001</v>
      </c>
      <c r="K580" s="116">
        <v>16.52</v>
      </c>
      <c r="L580" s="116">
        <v>20663.240000000002</v>
      </c>
      <c r="M580" s="116">
        <v>24076.81</v>
      </c>
    </row>
    <row r="581" spans="1:13" ht="16.5" hidden="1" customHeight="1">
      <c r="A581" s="106" t="s">
        <v>2384</v>
      </c>
      <c r="B581" s="116" t="s">
        <v>2385</v>
      </c>
      <c r="C581" s="117" t="s">
        <v>355</v>
      </c>
      <c r="D581" s="116" t="s">
        <v>2386</v>
      </c>
      <c r="E581" s="116" t="s">
        <v>45</v>
      </c>
      <c r="F581" s="117" t="s">
        <v>142</v>
      </c>
      <c r="G581" s="116">
        <v>81.81</v>
      </c>
      <c r="H581" s="116">
        <v>23.36</v>
      </c>
      <c r="I581" s="123">
        <v>23.36</v>
      </c>
      <c r="J581" s="116">
        <v>27.219000000000001</v>
      </c>
      <c r="K581" s="116">
        <v>16.52</v>
      </c>
      <c r="L581" s="116">
        <v>1911.08</v>
      </c>
      <c r="M581" s="116">
        <v>2226.79</v>
      </c>
    </row>
    <row r="582" spans="1:13" ht="16.5" hidden="1" customHeight="1">
      <c r="A582" s="106" t="s">
        <v>2387</v>
      </c>
      <c r="B582" s="116" t="s">
        <v>2385</v>
      </c>
      <c r="C582" s="117" t="s">
        <v>355</v>
      </c>
      <c r="D582" s="116" t="s">
        <v>2388</v>
      </c>
      <c r="E582" s="116" t="s">
        <v>45</v>
      </c>
      <c r="F582" s="117" t="s">
        <v>142</v>
      </c>
      <c r="G582" s="116">
        <v>81.81</v>
      </c>
      <c r="H582" s="116">
        <v>38.67</v>
      </c>
      <c r="I582" s="123">
        <v>38.67</v>
      </c>
      <c r="J582" s="116">
        <v>45.058</v>
      </c>
      <c r="K582" s="116">
        <v>16.52</v>
      </c>
      <c r="L582" s="116">
        <v>3163.59</v>
      </c>
      <c r="M582" s="116">
        <v>3686.19</v>
      </c>
    </row>
    <row r="583" spans="1:13" ht="16.5" hidden="1" customHeight="1">
      <c r="A583" s="106" t="s">
        <v>2389</v>
      </c>
      <c r="B583" s="116" t="s">
        <v>2385</v>
      </c>
      <c r="C583" s="117" t="s">
        <v>355</v>
      </c>
      <c r="D583" s="116" t="s">
        <v>2390</v>
      </c>
      <c r="E583" s="116" t="s">
        <v>1459</v>
      </c>
      <c r="F583" s="117" t="s">
        <v>142</v>
      </c>
      <c r="G583" s="116">
        <v>7.07</v>
      </c>
      <c r="H583" s="116">
        <v>61.13</v>
      </c>
      <c r="I583" s="123">
        <v>61.13</v>
      </c>
      <c r="J583" s="116">
        <v>71.228999999999999</v>
      </c>
      <c r="K583" s="116">
        <v>16.52</v>
      </c>
      <c r="L583" s="116">
        <v>432.19</v>
      </c>
      <c r="M583" s="116">
        <v>503.59</v>
      </c>
    </row>
    <row r="584" spans="1:13" ht="16.5" hidden="1" customHeight="1">
      <c r="A584" s="106" t="s">
        <v>2391</v>
      </c>
      <c r="B584" s="116" t="s">
        <v>2392</v>
      </c>
      <c r="C584" s="117" t="s">
        <v>355</v>
      </c>
      <c r="D584" s="116" t="s">
        <v>2393</v>
      </c>
      <c r="E584" s="116" t="s">
        <v>45</v>
      </c>
      <c r="F584" s="117" t="s">
        <v>142</v>
      </c>
      <c r="G584" s="116">
        <v>3</v>
      </c>
      <c r="H584" s="116">
        <v>151.5</v>
      </c>
      <c r="I584" s="123">
        <v>151.5</v>
      </c>
      <c r="J584" s="116">
        <v>176.52799999999999</v>
      </c>
      <c r="K584" s="116">
        <v>16.52</v>
      </c>
      <c r="L584" s="116">
        <v>454.5</v>
      </c>
      <c r="M584" s="116">
        <v>529.58000000000004</v>
      </c>
    </row>
    <row r="585" spans="1:13" ht="16.5" hidden="1" customHeight="1">
      <c r="A585" s="106" t="s">
        <v>2394</v>
      </c>
      <c r="B585" s="116" t="s">
        <v>2392</v>
      </c>
      <c r="C585" s="117" t="s">
        <v>355</v>
      </c>
      <c r="D585" s="116" t="s">
        <v>2395</v>
      </c>
      <c r="E585" s="116" t="s">
        <v>2022</v>
      </c>
      <c r="F585" s="117" t="s">
        <v>142</v>
      </c>
      <c r="G585" s="116">
        <v>3</v>
      </c>
      <c r="H585" s="116">
        <v>930.46</v>
      </c>
      <c r="I585" s="123">
        <v>930.46</v>
      </c>
      <c r="J585" s="116">
        <v>1084.172</v>
      </c>
      <c r="K585" s="116">
        <v>16.52</v>
      </c>
      <c r="L585" s="116">
        <v>2791.38</v>
      </c>
      <c r="M585" s="116">
        <v>3252.52</v>
      </c>
    </row>
    <row r="586" spans="1:13" ht="16.5" hidden="1" customHeight="1">
      <c r="A586" s="106" t="s">
        <v>2396</v>
      </c>
      <c r="B586" s="116" t="s">
        <v>2392</v>
      </c>
      <c r="C586" s="117" t="s">
        <v>355</v>
      </c>
      <c r="D586" s="116" t="s">
        <v>2397</v>
      </c>
      <c r="E586" s="116" t="s">
        <v>2022</v>
      </c>
      <c r="F586" s="117" t="s">
        <v>142</v>
      </c>
      <c r="G586" s="116">
        <v>51</v>
      </c>
      <c r="H586" s="116">
        <v>914.65</v>
      </c>
      <c r="I586" s="123">
        <v>914.65</v>
      </c>
      <c r="J586" s="116">
        <v>1065.75</v>
      </c>
      <c r="K586" s="116">
        <v>16.52</v>
      </c>
      <c r="L586" s="116">
        <v>46647.15</v>
      </c>
      <c r="M586" s="116">
        <v>54353.25</v>
      </c>
    </row>
    <row r="587" spans="1:13" ht="16.5" hidden="1" customHeight="1">
      <c r="A587" s="106" t="s">
        <v>2398</v>
      </c>
      <c r="B587" s="116" t="s">
        <v>2392</v>
      </c>
      <c r="C587" s="117" t="s">
        <v>355</v>
      </c>
      <c r="D587" s="116" t="s">
        <v>2399</v>
      </c>
      <c r="E587" s="116" t="s">
        <v>2156</v>
      </c>
      <c r="F587" s="117" t="s">
        <v>142</v>
      </c>
      <c r="G587" s="116">
        <v>45</v>
      </c>
      <c r="H587" s="116">
        <v>186.55</v>
      </c>
      <c r="I587" s="123">
        <v>186.55</v>
      </c>
      <c r="J587" s="116">
        <v>210.8</v>
      </c>
      <c r="K587" s="116">
        <v>13</v>
      </c>
      <c r="L587" s="116">
        <v>8394.75</v>
      </c>
      <c r="M587" s="116">
        <v>9486</v>
      </c>
    </row>
    <row r="588" spans="1:13" ht="16.5" hidden="1" customHeight="1">
      <c r="A588" s="106" t="s">
        <v>2400</v>
      </c>
      <c r="B588" s="116" t="s">
        <v>2392</v>
      </c>
      <c r="C588" s="117" t="s">
        <v>355</v>
      </c>
      <c r="D588" s="116" t="s">
        <v>2399</v>
      </c>
      <c r="E588" s="116" t="s">
        <v>2020</v>
      </c>
      <c r="F588" s="117" t="s">
        <v>142</v>
      </c>
      <c r="G588" s="116">
        <v>110</v>
      </c>
      <c r="H588" s="116">
        <v>477.88</v>
      </c>
      <c r="I588" s="123">
        <v>477.88</v>
      </c>
      <c r="J588" s="116">
        <v>540</v>
      </c>
      <c r="K588" s="116">
        <v>13</v>
      </c>
      <c r="L588" s="116">
        <v>52566.8</v>
      </c>
      <c r="M588" s="116">
        <v>59400</v>
      </c>
    </row>
    <row r="589" spans="1:13" ht="16.5" hidden="1" customHeight="1">
      <c r="A589" s="106" t="s">
        <v>2401</v>
      </c>
      <c r="B589" s="116" t="s">
        <v>2392</v>
      </c>
      <c r="C589" s="117" t="s">
        <v>355</v>
      </c>
      <c r="D589" s="116" t="s">
        <v>2402</v>
      </c>
      <c r="E589" s="116" t="s">
        <v>45</v>
      </c>
      <c r="F589" s="117" t="s">
        <v>142</v>
      </c>
      <c r="G589" s="116">
        <v>4</v>
      </c>
      <c r="H589" s="116">
        <v>154.47999999999999</v>
      </c>
      <c r="I589" s="123">
        <v>154.47999999999999</v>
      </c>
      <c r="J589" s="116">
        <v>180</v>
      </c>
      <c r="K589" s="116">
        <v>16.52</v>
      </c>
      <c r="L589" s="116">
        <v>617.91999999999996</v>
      </c>
      <c r="M589" s="116">
        <v>720</v>
      </c>
    </row>
    <row r="590" spans="1:13" ht="16.5" hidden="1" customHeight="1">
      <c r="A590" s="106" t="s">
        <v>2403</v>
      </c>
      <c r="B590" s="116" t="s">
        <v>2392</v>
      </c>
      <c r="C590" s="117" t="s">
        <v>355</v>
      </c>
      <c r="D590" s="116" t="s">
        <v>2404</v>
      </c>
      <c r="E590" s="116" t="s">
        <v>45</v>
      </c>
      <c r="F590" s="117" t="s">
        <v>142</v>
      </c>
      <c r="G590" s="116">
        <v>4</v>
      </c>
      <c r="H590" s="116">
        <v>1691.73</v>
      </c>
      <c r="I590" s="123">
        <v>1691.73</v>
      </c>
      <c r="J590" s="116">
        <v>1971.2</v>
      </c>
      <c r="K590" s="116">
        <v>16.52</v>
      </c>
      <c r="L590" s="116">
        <v>6766.92</v>
      </c>
      <c r="M590" s="116">
        <v>7884.8</v>
      </c>
    </row>
    <row r="591" spans="1:13" ht="16.5" hidden="1" customHeight="1">
      <c r="A591" s="106" t="s">
        <v>2405</v>
      </c>
      <c r="B591" s="107" t="s">
        <v>2406</v>
      </c>
      <c r="C591" s="108" t="s">
        <v>86</v>
      </c>
      <c r="D591" s="107" t="s">
        <v>2407</v>
      </c>
      <c r="E591" s="107" t="s">
        <v>1472</v>
      </c>
      <c r="F591" s="108" t="s">
        <v>142</v>
      </c>
      <c r="G591" s="107">
        <v>1.6306</v>
      </c>
      <c r="H591" s="107">
        <v>26</v>
      </c>
      <c r="I591" s="120">
        <v>26</v>
      </c>
      <c r="J591" s="107">
        <v>30.3</v>
      </c>
      <c r="K591" s="107">
        <v>16.52</v>
      </c>
      <c r="L591" s="107">
        <v>42.4</v>
      </c>
      <c r="M591" s="107">
        <v>49.41</v>
      </c>
    </row>
    <row r="592" spans="1:13" ht="16.5" hidden="1" customHeight="1">
      <c r="A592" s="106" t="s">
        <v>2408</v>
      </c>
      <c r="B592" s="116" t="s">
        <v>2409</v>
      </c>
      <c r="C592" s="117" t="s">
        <v>355</v>
      </c>
      <c r="D592" s="116" t="s">
        <v>2410</v>
      </c>
      <c r="E592" s="116" t="s">
        <v>45</v>
      </c>
      <c r="F592" s="117" t="s">
        <v>142</v>
      </c>
      <c r="G592" s="116">
        <v>6.06</v>
      </c>
      <c r="H592" s="116">
        <v>151.5</v>
      </c>
      <c r="I592" s="123">
        <v>151.5</v>
      </c>
      <c r="J592" s="116">
        <v>176.52799999999999</v>
      </c>
      <c r="K592" s="116">
        <v>16.52</v>
      </c>
      <c r="L592" s="116">
        <v>918.09</v>
      </c>
      <c r="M592" s="116">
        <v>1069.76</v>
      </c>
    </row>
    <row r="593" spans="1:13" ht="16.5" hidden="1" customHeight="1">
      <c r="A593" s="106" t="s">
        <v>2411</v>
      </c>
      <c r="B593" s="116" t="s">
        <v>2409</v>
      </c>
      <c r="C593" s="117" t="s">
        <v>355</v>
      </c>
      <c r="D593" s="116" t="s">
        <v>2412</v>
      </c>
      <c r="E593" s="116" t="s">
        <v>45</v>
      </c>
      <c r="F593" s="117" t="s">
        <v>142</v>
      </c>
      <c r="G593" s="116">
        <v>15.15</v>
      </c>
      <c r="H593" s="116">
        <v>115.04</v>
      </c>
      <c r="I593" s="123">
        <v>115.04</v>
      </c>
      <c r="J593" s="116">
        <v>134.04499999999999</v>
      </c>
      <c r="K593" s="116">
        <v>16.52</v>
      </c>
      <c r="L593" s="116">
        <v>1742.86</v>
      </c>
      <c r="M593" s="116">
        <v>2030.78</v>
      </c>
    </row>
    <row r="594" spans="1:13" ht="16.5" hidden="1" customHeight="1">
      <c r="A594" s="106" t="s">
        <v>2413</v>
      </c>
      <c r="B594" s="107" t="s">
        <v>2414</v>
      </c>
      <c r="C594" s="108" t="s">
        <v>86</v>
      </c>
      <c r="D594" s="107" t="s">
        <v>2415</v>
      </c>
      <c r="E594" s="107" t="s">
        <v>1472</v>
      </c>
      <c r="F594" s="108" t="s">
        <v>142</v>
      </c>
      <c r="G594" s="107">
        <v>0.432</v>
      </c>
      <c r="H594" s="107">
        <v>0.47</v>
      </c>
      <c r="I594" s="120">
        <v>0.47</v>
      </c>
      <c r="J594" s="107">
        <v>0.55000000000000004</v>
      </c>
      <c r="K594" s="107">
        <v>16.52</v>
      </c>
      <c r="L594" s="107">
        <v>0.2</v>
      </c>
      <c r="M594" s="107">
        <v>0.24</v>
      </c>
    </row>
    <row r="595" spans="1:13" ht="16.5" hidden="1" customHeight="1">
      <c r="A595" s="106" t="s">
        <v>2416</v>
      </c>
      <c r="B595" s="116" t="s">
        <v>2417</v>
      </c>
      <c r="C595" s="117" t="s">
        <v>355</v>
      </c>
      <c r="D595" s="116" t="s">
        <v>2418</v>
      </c>
      <c r="E595" s="116" t="s">
        <v>45</v>
      </c>
      <c r="F595" s="117" t="s">
        <v>142</v>
      </c>
      <c r="G595" s="116">
        <v>6</v>
      </c>
      <c r="H595" s="116">
        <v>65.73</v>
      </c>
      <c r="I595" s="123">
        <v>65.73</v>
      </c>
      <c r="J595" s="116">
        <v>76.59</v>
      </c>
      <c r="K595" s="116">
        <v>16.52</v>
      </c>
      <c r="L595" s="116">
        <v>394.38</v>
      </c>
      <c r="M595" s="116">
        <v>459.54</v>
      </c>
    </row>
    <row r="596" spans="1:13" ht="16.5" hidden="1" customHeight="1">
      <c r="A596" s="106" t="s">
        <v>2419</v>
      </c>
      <c r="B596" s="116" t="s">
        <v>2420</v>
      </c>
      <c r="C596" s="117" t="s">
        <v>355</v>
      </c>
      <c r="D596" s="116" t="s">
        <v>2421</v>
      </c>
      <c r="E596" s="116" t="s">
        <v>45</v>
      </c>
      <c r="F596" s="117" t="s">
        <v>771</v>
      </c>
      <c r="G596" s="116">
        <v>2</v>
      </c>
      <c r="H596" s="116">
        <v>685.62</v>
      </c>
      <c r="I596" s="123">
        <v>685.62</v>
      </c>
      <c r="J596" s="116">
        <v>798.89</v>
      </c>
      <c r="K596" s="116">
        <v>16.52</v>
      </c>
      <c r="L596" s="116">
        <v>1371.24</v>
      </c>
      <c r="M596" s="116">
        <v>1597.78</v>
      </c>
    </row>
    <row r="597" spans="1:13" ht="16.5" hidden="1" customHeight="1">
      <c r="A597" s="106" t="s">
        <v>2422</v>
      </c>
      <c r="B597" s="116" t="s">
        <v>2423</v>
      </c>
      <c r="C597" s="117" t="s">
        <v>355</v>
      </c>
      <c r="D597" s="116" t="s">
        <v>2424</v>
      </c>
      <c r="E597" s="116" t="s">
        <v>45</v>
      </c>
      <c r="F597" s="117" t="s">
        <v>142</v>
      </c>
      <c r="G597" s="116">
        <v>2</v>
      </c>
      <c r="H597" s="116">
        <v>2267.42</v>
      </c>
      <c r="I597" s="123">
        <v>2267.42</v>
      </c>
      <c r="J597" s="116">
        <v>2642</v>
      </c>
      <c r="K597" s="116">
        <v>16.52</v>
      </c>
      <c r="L597" s="116">
        <v>4534.84</v>
      </c>
      <c r="M597" s="116">
        <v>5284</v>
      </c>
    </row>
    <row r="598" spans="1:13" ht="16.5" hidden="1" customHeight="1">
      <c r="A598" s="106" t="s">
        <v>2425</v>
      </c>
      <c r="B598" s="116" t="s">
        <v>2426</v>
      </c>
      <c r="C598" s="117" t="s">
        <v>355</v>
      </c>
      <c r="D598" s="116" t="s">
        <v>2427</v>
      </c>
      <c r="E598" s="116" t="s">
        <v>2428</v>
      </c>
      <c r="F598" s="117" t="s">
        <v>1391</v>
      </c>
      <c r="G598" s="116">
        <v>8</v>
      </c>
      <c r="H598" s="116">
        <v>77.239999999999995</v>
      </c>
      <c r="I598" s="123">
        <v>77.239999999999995</v>
      </c>
      <c r="J598" s="116">
        <v>90</v>
      </c>
      <c r="K598" s="116">
        <v>16.52</v>
      </c>
      <c r="L598" s="116">
        <v>617.91999999999996</v>
      </c>
      <c r="M598" s="116">
        <v>720</v>
      </c>
    </row>
    <row r="599" spans="1:13" ht="16.5" hidden="1" customHeight="1">
      <c r="A599" s="106" t="s">
        <v>2429</v>
      </c>
      <c r="B599" s="116" t="s">
        <v>2430</v>
      </c>
      <c r="C599" s="117" t="s">
        <v>355</v>
      </c>
      <c r="D599" s="116" t="s">
        <v>2427</v>
      </c>
      <c r="E599" s="116" t="s">
        <v>2022</v>
      </c>
      <c r="F599" s="117" t="s">
        <v>1391</v>
      </c>
      <c r="G599" s="116">
        <v>6</v>
      </c>
      <c r="H599" s="116">
        <v>84.68</v>
      </c>
      <c r="I599" s="123">
        <v>84.68</v>
      </c>
      <c r="J599" s="116">
        <v>98.668999999999997</v>
      </c>
      <c r="K599" s="116">
        <v>16.52</v>
      </c>
      <c r="L599" s="116">
        <v>508.08</v>
      </c>
      <c r="M599" s="116">
        <v>592.01</v>
      </c>
    </row>
    <row r="600" spans="1:13" ht="16.5" hidden="1" customHeight="1">
      <c r="A600" s="106" t="s">
        <v>2431</v>
      </c>
      <c r="B600" s="116" t="s">
        <v>2432</v>
      </c>
      <c r="C600" s="117" t="s">
        <v>355</v>
      </c>
      <c r="D600" s="116" t="s">
        <v>2433</v>
      </c>
      <c r="E600" s="116" t="s">
        <v>45</v>
      </c>
      <c r="F600" s="117" t="s">
        <v>1078</v>
      </c>
      <c r="G600" s="116">
        <v>3</v>
      </c>
      <c r="H600" s="116">
        <v>20.77</v>
      </c>
      <c r="I600" s="123">
        <v>20.77</v>
      </c>
      <c r="J600" s="116">
        <v>24.201000000000001</v>
      </c>
      <c r="K600" s="116">
        <v>16.52</v>
      </c>
      <c r="L600" s="116">
        <v>62.31</v>
      </c>
      <c r="M600" s="116">
        <v>72.599999999999994</v>
      </c>
    </row>
    <row r="601" spans="1:13" ht="16.5" hidden="1" customHeight="1">
      <c r="A601" s="106" t="s">
        <v>2434</v>
      </c>
      <c r="B601" s="116" t="s">
        <v>2432</v>
      </c>
      <c r="C601" s="117" t="s">
        <v>355</v>
      </c>
      <c r="D601" s="116" t="s">
        <v>2435</v>
      </c>
      <c r="E601" s="116" t="s">
        <v>45</v>
      </c>
      <c r="F601" s="117" t="s">
        <v>1078</v>
      </c>
      <c r="G601" s="116">
        <v>155</v>
      </c>
      <c r="H601" s="116">
        <v>154.47999999999999</v>
      </c>
      <c r="I601" s="123">
        <v>154.47999999999999</v>
      </c>
      <c r="J601" s="116">
        <v>180</v>
      </c>
      <c r="K601" s="116">
        <v>16.52</v>
      </c>
      <c r="L601" s="116">
        <v>23944.400000000001</v>
      </c>
      <c r="M601" s="116">
        <v>27900</v>
      </c>
    </row>
    <row r="602" spans="1:13" ht="16.5" hidden="1" customHeight="1">
      <c r="A602" s="106" t="s">
        <v>2436</v>
      </c>
      <c r="B602" s="116" t="s">
        <v>2432</v>
      </c>
      <c r="C602" s="117" t="s">
        <v>355</v>
      </c>
      <c r="D602" s="116" t="s">
        <v>2435</v>
      </c>
      <c r="E602" s="116" t="s">
        <v>2022</v>
      </c>
      <c r="F602" s="117" t="s">
        <v>1078</v>
      </c>
      <c r="G602" s="116">
        <v>17</v>
      </c>
      <c r="H602" s="116">
        <v>168.21</v>
      </c>
      <c r="I602" s="123">
        <v>168.21</v>
      </c>
      <c r="J602" s="116">
        <v>196</v>
      </c>
      <c r="K602" s="116">
        <v>16.52</v>
      </c>
      <c r="L602" s="116">
        <v>2859.57</v>
      </c>
      <c r="M602" s="116">
        <v>3332</v>
      </c>
    </row>
    <row r="603" spans="1:13" ht="16.5" hidden="1" customHeight="1">
      <c r="A603" s="106" t="s">
        <v>2437</v>
      </c>
      <c r="B603" s="116" t="s">
        <v>2432</v>
      </c>
      <c r="C603" s="117" t="s">
        <v>355</v>
      </c>
      <c r="D603" s="116" t="s">
        <v>2438</v>
      </c>
      <c r="E603" s="116" t="s">
        <v>45</v>
      </c>
      <c r="F603" s="117" t="s">
        <v>1078</v>
      </c>
      <c r="G603" s="116">
        <v>8</v>
      </c>
      <c r="H603" s="116">
        <v>154.47999999999999</v>
      </c>
      <c r="I603" s="123">
        <v>154.47999999999999</v>
      </c>
      <c r="J603" s="116">
        <v>180</v>
      </c>
      <c r="K603" s="116">
        <v>16.52</v>
      </c>
      <c r="L603" s="116">
        <v>1235.8399999999999</v>
      </c>
      <c r="M603" s="116">
        <v>1440</v>
      </c>
    </row>
    <row r="604" spans="1:13" ht="16.5" hidden="1" customHeight="1">
      <c r="A604" s="106" t="s">
        <v>2439</v>
      </c>
      <c r="B604" s="116" t="s">
        <v>2432</v>
      </c>
      <c r="C604" s="117" t="s">
        <v>355</v>
      </c>
      <c r="D604" s="116" t="s">
        <v>2435</v>
      </c>
      <c r="E604" s="116" t="s">
        <v>2022</v>
      </c>
      <c r="F604" s="117" t="s">
        <v>1078</v>
      </c>
      <c r="G604" s="116">
        <v>37</v>
      </c>
      <c r="H604" s="116">
        <v>154.47999999999999</v>
      </c>
      <c r="I604" s="123">
        <v>154.47999999999999</v>
      </c>
      <c r="J604" s="116">
        <v>180</v>
      </c>
      <c r="K604" s="116">
        <v>16.52</v>
      </c>
      <c r="L604" s="116">
        <v>5715.76</v>
      </c>
      <c r="M604" s="116">
        <v>6660</v>
      </c>
    </row>
    <row r="605" spans="1:13" ht="16.5" hidden="1" customHeight="1">
      <c r="A605" s="106" t="s">
        <v>2440</v>
      </c>
      <c r="B605" s="116" t="s">
        <v>2441</v>
      </c>
      <c r="C605" s="117" t="s">
        <v>355</v>
      </c>
      <c r="D605" s="116" t="s">
        <v>2442</v>
      </c>
      <c r="E605" s="116" t="s">
        <v>45</v>
      </c>
      <c r="F605" s="117" t="s">
        <v>142</v>
      </c>
      <c r="G605" s="116">
        <v>8.3332999999999995</v>
      </c>
      <c r="H605" s="116">
        <v>60.87</v>
      </c>
      <c r="I605" s="123">
        <v>60.87</v>
      </c>
      <c r="J605" s="116">
        <v>70.930000000000007</v>
      </c>
      <c r="K605" s="116">
        <v>16.52</v>
      </c>
      <c r="L605" s="116">
        <v>507.25</v>
      </c>
      <c r="M605" s="116">
        <v>591.08000000000004</v>
      </c>
    </row>
    <row r="606" spans="1:13" ht="16.5" hidden="1" customHeight="1">
      <c r="A606" s="106" t="s">
        <v>2443</v>
      </c>
      <c r="B606" s="116" t="s">
        <v>2441</v>
      </c>
      <c r="C606" s="117" t="s">
        <v>355</v>
      </c>
      <c r="D606" s="116" t="s">
        <v>2444</v>
      </c>
      <c r="E606" s="116" t="s">
        <v>45</v>
      </c>
      <c r="F606" s="117" t="s">
        <v>142</v>
      </c>
      <c r="G606" s="116">
        <v>58</v>
      </c>
      <c r="H606" s="116">
        <v>42.91</v>
      </c>
      <c r="I606" s="123">
        <v>42.91</v>
      </c>
      <c r="J606" s="116">
        <v>50</v>
      </c>
      <c r="K606" s="116">
        <v>16.52</v>
      </c>
      <c r="L606" s="116">
        <v>2488.7800000000002</v>
      </c>
      <c r="M606" s="116">
        <v>2900</v>
      </c>
    </row>
    <row r="607" spans="1:13" ht="16.5" hidden="1" customHeight="1">
      <c r="A607" s="106" t="s">
        <v>2445</v>
      </c>
      <c r="B607" s="116" t="s">
        <v>2446</v>
      </c>
      <c r="C607" s="117" t="s">
        <v>355</v>
      </c>
      <c r="D607" s="116" t="s">
        <v>2447</v>
      </c>
      <c r="E607" s="116" t="s">
        <v>45</v>
      </c>
      <c r="F607" s="117" t="s">
        <v>142</v>
      </c>
      <c r="G607" s="116">
        <v>3</v>
      </c>
      <c r="H607" s="116">
        <v>629.08000000000004</v>
      </c>
      <c r="I607" s="123">
        <v>629.08000000000004</v>
      </c>
      <c r="J607" s="116">
        <v>733</v>
      </c>
      <c r="K607" s="116">
        <v>16.52</v>
      </c>
      <c r="L607" s="116">
        <v>1887.24</v>
      </c>
      <c r="M607" s="116">
        <v>2199</v>
      </c>
    </row>
    <row r="608" spans="1:13" ht="16.5" hidden="1" customHeight="1">
      <c r="A608" s="106" t="s">
        <v>2448</v>
      </c>
      <c r="B608" s="116" t="s">
        <v>2449</v>
      </c>
      <c r="C608" s="117" t="s">
        <v>355</v>
      </c>
      <c r="D608" s="116" t="s">
        <v>2450</v>
      </c>
      <c r="E608" s="116" t="s">
        <v>45</v>
      </c>
      <c r="F608" s="117" t="s">
        <v>142</v>
      </c>
      <c r="G608" s="116">
        <v>4</v>
      </c>
      <c r="H608" s="116">
        <v>300.89</v>
      </c>
      <c r="I608" s="123">
        <v>300.89</v>
      </c>
      <c r="J608" s="116">
        <v>350.6</v>
      </c>
      <c r="K608" s="116">
        <v>16.52</v>
      </c>
      <c r="L608" s="116">
        <v>1203.56</v>
      </c>
      <c r="M608" s="116">
        <v>1402.4</v>
      </c>
    </row>
    <row r="609" spans="1:13" ht="16.5" hidden="1" customHeight="1">
      <c r="A609" s="106" t="s">
        <v>2451</v>
      </c>
      <c r="B609" s="107" t="s">
        <v>2452</v>
      </c>
      <c r="C609" s="108" t="s">
        <v>86</v>
      </c>
      <c r="D609" s="107" t="s">
        <v>2453</v>
      </c>
      <c r="E609" s="107" t="s">
        <v>45</v>
      </c>
      <c r="F609" s="108" t="s">
        <v>142</v>
      </c>
      <c r="G609" s="107">
        <v>267.64999999999998</v>
      </c>
      <c r="H609" s="107">
        <v>5.2</v>
      </c>
      <c r="I609" s="120">
        <v>5.2</v>
      </c>
      <c r="J609" s="107">
        <v>6.06</v>
      </c>
      <c r="K609" s="107">
        <v>16.52</v>
      </c>
      <c r="L609" s="107">
        <v>1391.78</v>
      </c>
      <c r="M609" s="107">
        <v>1621.96</v>
      </c>
    </row>
    <row r="610" spans="1:13" ht="16.5" hidden="1" customHeight="1">
      <c r="A610" s="106" t="s">
        <v>2454</v>
      </c>
      <c r="B610" s="116" t="s">
        <v>2455</v>
      </c>
      <c r="C610" s="117" t="s">
        <v>355</v>
      </c>
      <c r="D610" s="116" t="s">
        <v>2456</v>
      </c>
      <c r="E610" s="116" t="s">
        <v>45</v>
      </c>
      <c r="F610" s="117" t="s">
        <v>142</v>
      </c>
      <c r="G610" s="116">
        <v>7.07</v>
      </c>
      <c r="H610" s="116">
        <v>386.2</v>
      </c>
      <c r="I610" s="123">
        <v>386.2</v>
      </c>
      <c r="J610" s="116">
        <v>450</v>
      </c>
      <c r="K610" s="116">
        <v>16.52</v>
      </c>
      <c r="L610" s="116">
        <v>2730.43</v>
      </c>
      <c r="M610" s="116">
        <v>3181.5</v>
      </c>
    </row>
    <row r="611" spans="1:13" ht="16.5" hidden="1" customHeight="1">
      <c r="A611" s="106" t="s">
        <v>2457</v>
      </c>
      <c r="B611" s="116" t="s">
        <v>2455</v>
      </c>
      <c r="C611" s="117" t="s">
        <v>355</v>
      </c>
      <c r="D611" s="116" t="s">
        <v>2458</v>
      </c>
      <c r="E611" s="116" t="s">
        <v>45</v>
      </c>
      <c r="F611" s="117" t="s">
        <v>142</v>
      </c>
      <c r="G611" s="116">
        <v>107.06</v>
      </c>
      <c r="H611" s="116">
        <v>320</v>
      </c>
      <c r="I611" s="123">
        <v>320</v>
      </c>
      <c r="J611" s="116">
        <v>372.86399999999998</v>
      </c>
      <c r="K611" s="116">
        <v>16.52</v>
      </c>
      <c r="L611" s="116">
        <v>34259.199999999997</v>
      </c>
      <c r="M611" s="116">
        <v>39918.82</v>
      </c>
    </row>
    <row r="612" spans="1:13" ht="16.5" hidden="1" customHeight="1">
      <c r="A612" s="106" t="s">
        <v>2459</v>
      </c>
      <c r="B612" s="116" t="s">
        <v>2455</v>
      </c>
      <c r="C612" s="117" t="s">
        <v>355</v>
      </c>
      <c r="D612" s="116" t="s">
        <v>2460</v>
      </c>
      <c r="E612" s="116" t="s">
        <v>45</v>
      </c>
      <c r="F612" s="117" t="s">
        <v>142</v>
      </c>
      <c r="G612" s="116">
        <v>267.64999999999998</v>
      </c>
      <c r="H612" s="116">
        <v>387.92</v>
      </c>
      <c r="I612" s="123">
        <v>387.92</v>
      </c>
      <c r="J612" s="116">
        <v>452</v>
      </c>
      <c r="K612" s="116">
        <v>16.52</v>
      </c>
      <c r="L612" s="116">
        <v>103826.79</v>
      </c>
      <c r="M612" s="116">
        <v>120977.8</v>
      </c>
    </row>
    <row r="613" spans="1:13" ht="16.5" hidden="1" customHeight="1">
      <c r="A613" s="106" t="s">
        <v>2461</v>
      </c>
      <c r="B613" s="116" t="s">
        <v>2455</v>
      </c>
      <c r="C613" s="117" t="s">
        <v>355</v>
      </c>
      <c r="D613" s="116" t="s">
        <v>2462</v>
      </c>
      <c r="E613" s="116" t="s">
        <v>45</v>
      </c>
      <c r="F613" s="117" t="s">
        <v>142</v>
      </c>
      <c r="G613" s="116">
        <v>36.36</v>
      </c>
      <c r="H613" s="116">
        <v>343.29</v>
      </c>
      <c r="I613" s="123">
        <v>343.29</v>
      </c>
      <c r="J613" s="116">
        <v>400</v>
      </c>
      <c r="K613" s="116">
        <v>16.52</v>
      </c>
      <c r="L613" s="116">
        <v>12482.02</v>
      </c>
      <c r="M613" s="116">
        <v>14544</v>
      </c>
    </row>
    <row r="614" spans="1:13" ht="16.5" hidden="1" customHeight="1">
      <c r="A614" s="106" t="s">
        <v>2463</v>
      </c>
      <c r="B614" s="116" t="s">
        <v>2455</v>
      </c>
      <c r="C614" s="117" t="s">
        <v>355</v>
      </c>
      <c r="D614" s="116" t="s">
        <v>2464</v>
      </c>
      <c r="E614" s="116" t="s">
        <v>45</v>
      </c>
      <c r="F614" s="117" t="s">
        <v>142</v>
      </c>
      <c r="G614" s="116">
        <v>55.55</v>
      </c>
      <c r="H614" s="116">
        <v>21.46</v>
      </c>
      <c r="I614" s="123">
        <v>21.46</v>
      </c>
      <c r="J614" s="116">
        <v>25</v>
      </c>
      <c r="K614" s="116">
        <v>16.52</v>
      </c>
      <c r="L614" s="116">
        <v>1192.0999999999999</v>
      </c>
      <c r="M614" s="116">
        <v>1388.75</v>
      </c>
    </row>
    <row r="615" spans="1:13" ht="16.5" hidden="1" customHeight="1">
      <c r="A615" s="106" t="s">
        <v>2465</v>
      </c>
      <c r="B615" s="116" t="s">
        <v>2466</v>
      </c>
      <c r="C615" s="117" t="s">
        <v>355</v>
      </c>
      <c r="D615" s="116" t="s">
        <v>2467</v>
      </c>
      <c r="E615" s="116" t="s">
        <v>45</v>
      </c>
      <c r="F615" s="117" t="s">
        <v>1548</v>
      </c>
      <c r="G615" s="116">
        <v>10</v>
      </c>
      <c r="H615" s="116">
        <v>2145.5500000000002</v>
      </c>
      <c r="I615" s="123">
        <v>2145.5500000000002</v>
      </c>
      <c r="J615" s="116">
        <v>2500</v>
      </c>
      <c r="K615" s="116">
        <v>16.52</v>
      </c>
      <c r="L615" s="116">
        <v>21455.5</v>
      </c>
      <c r="M615" s="116">
        <v>25000</v>
      </c>
    </row>
    <row r="616" spans="1:13" ht="16.5" hidden="1" customHeight="1">
      <c r="A616" s="106" t="s">
        <v>2468</v>
      </c>
      <c r="B616" s="116" t="s">
        <v>2466</v>
      </c>
      <c r="C616" s="117" t="s">
        <v>355</v>
      </c>
      <c r="D616" s="116" t="s">
        <v>2469</v>
      </c>
      <c r="E616" s="116" t="s">
        <v>45</v>
      </c>
      <c r="F616" s="117" t="s">
        <v>1548</v>
      </c>
      <c r="G616" s="116">
        <v>4</v>
      </c>
      <c r="H616" s="116">
        <v>3862</v>
      </c>
      <c r="I616" s="123">
        <v>3862</v>
      </c>
      <c r="J616" s="116">
        <v>4500</v>
      </c>
      <c r="K616" s="116">
        <v>16.52</v>
      </c>
      <c r="L616" s="116">
        <v>15448</v>
      </c>
      <c r="M616" s="116">
        <v>18000</v>
      </c>
    </row>
    <row r="617" spans="1:13" ht="16.5" hidden="1" customHeight="1">
      <c r="A617" s="106" t="s">
        <v>2470</v>
      </c>
      <c r="B617" s="116" t="s">
        <v>2466</v>
      </c>
      <c r="C617" s="117" t="s">
        <v>355</v>
      </c>
      <c r="D617" s="116" t="s">
        <v>2471</v>
      </c>
      <c r="E617" s="116" t="s">
        <v>45</v>
      </c>
      <c r="F617" s="117" t="s">
        <v>1548</v>
      </c>
      <c r="G617" s="116">
        <v>10</v>
      </c>
      <c r="H617" s="116">
        <v>6436.66</v>
      </c>
      <c r="I617" s="123">
        <v>6436.66</v>
      </c>
      <c r="J617" s="116">
        <v>7500</v>
      </c>
      <c r="K617" s="116">
        <v>16.52</v>
      </c>
      <c r="L617" s="116">
        <v>64366.6</v>
      </c>
      <c r="M617" s="116">
        <v>75000</v>
      </c>
    </row>
    <row r="618" spans="1:13" ht="16.5" hidden="1" customHeight="1">
      <c r="A618" s="106" t="s">
        <v>2472</v>
      </c>
      <c r="B618" s="116" t="s">
        <v>2473</v>
      </c>
      <c r="C618" s="117" t="s">
        <v>355</v>
      </c>
      <c r="D618" s="116" t="s">
        <v>2474</v>
      </c>
      <c r="E618" s="116" t="s">
        <v>45</v>
      </c>
      <c r="F618" s="117" t="s">
        <v>138</v>
      </c>
      <c r="G618" s="116">
        <v>4</v>
      </c>
      <c r="H618" s="116">
        <v>8.58</v>
      </c>
      <c r="I618" s="123">
        <v>8.58</v>
      </c>
      <c r="J618" s="116">
        <v>10</v>
      </c>
      <c r="K618" s="116">
        <v>16.52</v>
      </c>
      <c r="L618" s="116">
        <v>34.32</v>
      </c>
      <c r="M618" s="116">
        <v>40</v>
      </c>
    </row>
    <row r="619" spans="1:13" ht="16.5" hidden="1" customHeight="1">
      <c r="A619" s="106" t="s">
        <v>2475</v>
      </c>
      <c r="B619" s="116" t="s">
        <v>2476</v>
      </c>
      <c r="C619" s="117" t="s">
        <v>355</v>
      </c>
      <c r="D619" s="116" t="s">
        <v>2477</v>
      </c>
      <c r="E619" s="116" t="s">
        <v>45</v>
      </c>
      <c r="F619" s="117" t="s">
        <v>138</v>
      </c>
      <c r="G619" s="116">
        <v>20</v>
      </c>
      <c r="H619" s="116">
        <v>2608.14</v>
      </c>
      <c r="I619" s="123">
        <v>2608.14</v>
      </c>
      <c r="J619" s="116">
        <v>3039</v>
      </c>
      <c r="K619" s="116">
        <v>16.52</v>
      </c>
      <c r="L619" s="116">
        <v>52162.8</v>
      </c>
      <c r="M619" s="116">
        <v>60780</v>
      </c>
    </row>
    <row r="620" spans="1:13" ht="16.5" hidden="1" customHeight="1">
      <c r="A620" s="106" t="s">
        <v>2478</v>
      </c>
      <c r="B620" s="116" t="s">
        <v>2476</v>
      </c>
      <c r="C620" s="117" t="s">
        <v>355</v>
      </c>
      <c r="D620" s="116" t="s">
        <v>2479</v>
      </c>
      <c r="E620" s="116" t="s">
        <v>45</v>
      </c>
      <c r="F620" s="117" t="s">
        <v>138</v>
      </c>
      <c r="G620" s="116">
        <v>4</v>
      </c>
      <c r="H620" s="116">
        <v>30.04</v>
      </c>
      <c r="I620" s="123">
        <v>30.04</v>
      </c>
      <c r="J620" s="116">
        <v>35</v>
      </c>
      <c r="K620" s="116">
        <v>16.52</v>
      </c>
      <c r="L620" s="116">
        <v>120.16</v>
      </c>
      <c r="M620" s="116">
        <v>140</v>
      </c>
    </row>
    <row r="621" spans="1:13" ht="16.5" hidden="1" customHeight="1">
      <c r="A621" s="106" t="s">
        <v>2480</v>
      </c>
      <c r="B621" s="116" t="s">
        <v>2476</v>
      </c>
      <c r="C621" s="117" t="s">
        <v>355</v>
      </c>
      <c r="D621" s="116" t="s">
        <v>2481</v>
      </c>
      <c r="E621" s="116" t="s">
        <v>45</v>
      </c>
      <c r="F621" s="117" t="s">
        <v>138</v>
      </c>
      <c r="G621" s="116">
        <v>14</v>
      </c>
      <c r="H621" s="116">
        <v>63.77</v>
      </c>
      <c r="I621" s="123">
        <v>63.77</v>
      </c>
      <c r="J621" s="116">
        <v>74.3</v>
      </c>
      <c r="K621" s="116">
        <v>16.52</v>
      </c>
      <c r="L621" s="116">
        <v>892.78</v>
      </c>
      <c r="M621" s="116">
        <v>1040.2</v>
      </c>
    </row>
    <row r="622" spans="1:13" ht="16.5" hidden="1" customHeight="1">
      <c r="A622" s="106" t="s">
        <v>2482</v>
      </c>
      <c r="B622" s="116" t="s">
        <v>2476</v>
      </c>
      <c r="C622" s="117" t="s">
        <v>355</v>
      </c>
      <c r="D622" s="116" t="s">
        <v>2483</v>
      </c>
      <c r="E622" s="116" t="s">
        <v>45</v>
      </c>
      <c r="F622" s="117" t="s">
        <v>138</v>
      </c>
      <c r="G622" s="116">
        <v>4</v>
      </c>
      <c r="H622" s="116">
        <v>200.82</v>
      </c>
      <c r="I622" s="123">
        <v>200.82</v>
      </c>
      <c r="J622" s="116">
        <v>234</v>
      </c>
      <c r="K622" s="116">
        <v>16.52</v>
      </c>
      <c r="L622" s="116">
        <v>803.28</v>
      </c>
      <c r="M622" s="116">
        <v>936</v>
      </c>
    </row>
    <row r="623" spans="1:13" ht="16.5" customHeight="1">
      <c r="A623" s="146" t="s">
        <v>2484</v>
      </c>
      <c r="B623" s="147" t="s">
        <v>1477</v>
      </c>
      <c r="C623" s="146" t="s">
        <v>355</v>
      </c>
      <c r="D623" s="167" t="s">
        <v>1478</v>
      </c>
      <c r="E623" s="147" t="s">
        <v>45</v>
      </c>
      <c r="F623" s="146" t="s">
        <v>138</v>
      </c>
      <c r="G623" s="147">
        <v>434.3</v>
      </c>
      <c r="H623" s="147">
        <v>38.619999999999997</v>
      </c>
      <c r="I623" s="147">
        <v>38.619999999999997</v>
      </c>
      <c r="J623" s="147">
        <v>45</v>
      </c>
      <c r="K623" s="147">
        <v>16.52</v>
      </c>
      <c r="L623" s="147">
        <v>16772.669999999998</v>
      </c>
      <c r="M623" s="147">
        <v>19543.5</v>
      </c>
    </row>
    <row r="624" spans="1:13" ht="16.5" customHeight="1">
      <c r="A624" s="146" t="s">
        <v>2485</v>
      </c>
      <c r="B624" s="147" t="s">
        <v>1477</v>
      </c>
      <c r="C624" s="146" t="s">
        <v>355</v>
      </c>
      <c r="D624" s="167" t="s">
        <v>1479</v>
      </c>
      <c r="E624" s="147" t="s">
        <v>45</v>
      </c>
      <c r="F624" s="146" t="s">
        <v>138</v>
      </c>
      <c r="G624" s="147">
        <v>295.93</v>
      </c>
      <c r="H624" s="147">
        <v>90.11</v>
      </c>
      <c r="I624" s="147">
        <v>90.11</v>
      </c>
      <c r="J624" s="147">
        <v>105</v>
      </c>
      <c r="K624" s="147">
        <v>16.52</v>
      </c>
      <c r="L624" s="147">
        <v>26666.25</v>
      </c>
      <c r="M624" s="147">
        <v>31072.65</v>
      </c>
    </row>
    <row r="625" spans="1:13" ht="16.5" customHeight="1">
      <c r="A625" s="146" t="s">
        <v>2486</v>
      </c>
      <c r="B625" s="147" t="s">
        <v>1477</v>
      </c>
      <c r="C625" s="146" t="s">
        <v>355</v>
      </c>
      <c r="D625" s="167" t="s">
        <v>1480</v>
      </c>
      <c r="E625" s="147" t="s">
        <v>45</v>
      </c>
      <c r="F625" s="146" t="s">
        <v>138</v>
      </c>
      <c r="G625" s="147">
        <v>282.8</v>
      </c>
      <c r="H625" s="147">
        <v>64.37</v>
      </c>
      <c r="I625" s="147">
        <v>64.37</v>
      </c>
      <c r="J625" s="147">
        <v>75</v>
      </c>
      <c r="K625" s="147">
        <v>16.52</v>
      </c>
      <c r="L625" s="147">
        <v>18203.84</v>
      </c>
      <c r="M625" s="147">
        <v>21210</v>
      </c>
    </row>
    <row r="626" spans="1:13" ht="16.5" customHeight="1">
      <c r="A626" s="146" t="s">
        <v>2487</v>
      </c>
      <c r="B626" s="147" t="s">
        <v>1477</v>
      </c>
      <c r="C626" s="146" t="s">
        <v>355</v>
      </c>
      <c r="D626" s="167" t="s">
        <v>1481</v>
      </c>
      <c r="E626" s="147" t="s">
        <v>45</v>
      </c>
      <c r="F626" s="146" t="s">
        <v>138</v>
      </c>
      <c r="G626" s="147">
        <v>121.2</v>
      </c>
      <c r="H626" s="147">
        <v>64.37</v>
      </c>
      <c r="I626" s="147">
        <v>64.37</v>
      </c>
      <c r="J626" s="147">
        <v>75</v>
      </c>
      <c r="K626" s="147">
        <v>16.52</v>
      </c>
      <c r="L626" s="147">
        <v>7801.64</v>
      </c>
      <c r="M626" s="147">
        <v>9090</v>
      </c>
    </row>
    <row r="627" spans="1:13" ht="16.5" customHeight="1">
      <c r="A627" s="146" t="s">
        <v>2488</v>
      </c>
      <c r="B627" s="147" t="s">
        <v>1477</v>
      </c>
      <c r="C627" s="146" t="s">
        <v>355</v>
      </c>
      <c r="D627" s="167" t="s">
        <v>1482</v>
      </c>
      <c r="E627" s="147" t="s">
        <v>45</v>
      </c>
      <c r="F627" s="146" t="s">
        <v>138</v>
      </c>
      <c r="G627" s="147">
        <v>1027.17</v>
      </c>
      <c r="H627" s="147">
        <v>41.19</v>
      </c>
      <c r="I627" s="147">
        <v>41.19</v>
      </c>
      <c r="J627" s="147">
        <v>48</v>
      </c>
      <c r="K627" s="147">
        <v>16.52</v>
      </c>
      <c r="L627" s="147">
        <v>42309.13</v>
      </c>
      <c r="M627" s="147">
        <v>49304.160000000003</v>
      </c>
    </row>
    <row r="628" spans="1:13" ht="16.5" customHeight="1">
      <c r="A628" s="146" t="s">
        <v>2489</v>
      </c>
      <c r="B628" s="147" t="s">
        <v>1477</v>
      </c>
      <c r="C628" s="146" t="s">
        <v>355</v>
      </c>
      <c r="D628" s="167" t="s">
        <v>1483</v>
      </c>
      <c r="E628" s="147" t="s">
        <v>45</v>
      </c>
      <c r="F628" s="146" t="s">
        <v>138</v>
      </c>
      <c r="G628" s="147">
        <v>631.25</v>
      </c>
      <c r="H628" s="147">
        <v>94.4</v>
      </c>
      <c r="I628" s="147">
        <v>94.4</v>
      </c>
      <c r="J628" s="147">
        <v>110</v>
      </c>
      <c r="K628" s="147">
        <v>16.52</v>
      </c>
      <c r="L628" s="147">
        <v>59590</v>
      </c>
      <c r="M628" s="147">
        <v>69437.5</v>
      </c>
    </row>
    <row r="629" spans="1:13" ht="16.5" customHeight="1">
      <c r="A629" s="146" t="s">
        <v>2490</v>
      </c>
      <c r="B629" s="147" t="s">
        <v>1477</v>
      </c>
      <c r="C629" s="146" t="s">
        <v>355</v>
      </c>
      <c r="D629" s="167" t="s">
        <v>1484</v>
      </c>
      <c r="E629" s="147" t="s">
        <v>45</v>
      </c>
      <c r="F629" s="146" t="s">
        <v>138</v>
      </c>
      <c r="G629" s="147">
        <v>313.10000000000002</v>
      </c>
      <c r="H629" s="147">
        <v>107.28</v>
      </c>
      <c r="I629" s="147">
        <v>107.28</v>
      </c>
      <c r="J629" s="147">
        <v>125</v>
      </c>
      <c r="K629" s="147">
        <v>16.52</v>
      </c>
      <c r="L629" s="147">
        <v>33589.370000000003</v>
      </c>
      <c r="M629" s="147">
        <v>39137.5</v>
      </c>
    </row>
    <row r="630" spans="1:13" ht="16.5" customHeight="1">
      <c r="A630" s="146" t="s">
        <v>2491</v>
      </c>
      <c r="B630" s="147" t="s">
        <v>1477</v>
      </c>
      <c r="C630" s="146" t="s">
        <v>355</v>
      </c>
      <c r="D630" s="167" t="s">
        <v>1485</v>
      </c>
      <c r="E630" s="147" t="s">
        <v>45</v>
      </c>
      <c r="F630" s="146" t="s">
        <v>138</v>
      </c>
      <c r="G630" s="147">
        <v>121.2</v>
      </c>
      <c r="H630" s="147">
        <v>135.6</v>
      </c>
      <c r="I630" s="147">
        <v>135.6</v>
      </c>
      <c r="J630" s="147">
        <v>158</v>
      </c>
      <c r="K630" s="147">
        <v>16.52</v>
      </c>
      <c r="L630" s="147">
        <v>16434.72</v>
      </c>
      <c r="M630" s="147">
        <v>19149.599999999999</v>
      </c>
    </row>
    <row r="631" spans="1:13" ht="16.5" customHeight="1">
      <c r="A631" s="146" t="s">
        <v>2492</v>
      </c>
      <c r="B631" s="147" t="s">
        <v>1477</v>
      </c>
      <c r="C631" s="146" t="s">
        <v>355</v>
      </c>
      <c r="D631" s="167" t="s">
        <v>1486</v>
      </c>
      <c r="E631" s="147" t="s">
        <v>45</v>
      </c>
      <c r="F631" s="146" t="s">
        <v>138</v>
      </c>
      <c r="G631" s="147">
        <v>225.23</v>
      </c>
      <c r="H631" s="147">
        <v>54.07</v>
      </c>
      <c r="I631" s="147">
        <v>54.07</v>
      </c>
      <c r="J631" s="147">
        <v>63</v>
      </c>
      <c r="K631" s="147">
        <v>16.52</v>
      </c>
      <c r="L631" s="147">
        <v>12178.19</v>
      </c>
      <c r="M631" s="147">
        <v>14189.49</v>
      </c>
    </row>
    <row r="632" spans="1:13" ht="16.5" hidden="1" customHeight="1">
      <c r="A632" s="106" t="s">
        <v>2493</v>
      </c>
      <c r="B632" s="116" t="s">
        <v>2494</v>
      </c>
      <c r="C632" s="117" t="s">
        <v>355</v>
      </c>
      <c r="D632" s="116" t="s">
        <v>2418</v>
      </c>
      <c r="E632" s="116" t="s">
        <v>45</v>
      </c>
      <c r="F632" s="117" t="s">
        <v>142</v>
      </c>
      <c r="G632" s="116">
        <v>3</v>
      </c>
      <c r="H632" s="116">
        <v>56.25</v>
      </c>
      <c r="I632" s="123">
        <v>56.25</v>
      </c>
      <c r="J632" s="116">
        <v>65.543000000000006</v>
      </c>
      <c r="K632" s="116">
        <v>16.52</v>
      </c>
      <c r="L632" s="116">
        <v>168.75</v>
      </c>
      <c r="M632" s="116">
        <v>196.63</v>
      </c>
    </row>
    <row r="633" spans="1:13" ht="16.5" hidden="1" customHeight="1">
      <c r="A633" s="106" t="s">
        <v>2495</v>
      </c>
      <c r="B633" s="116" t="s">
        <v>2494</v>
      </c>
      <c r="C633" s="117" t="s">
        <v>355</v>
      </c>
      <c r="D633" s="116" t="s">
        <v>2496</v>
      </c>
      <c r="E633" s="116" t="s">
        <v>45</v>
      </c>
      <c r="F633" s="117" t="s">
        <v>142</v>
      </c>
      <c r="G633" s="116">
        <v>3</v>
      </c>
      <c r="H633" s="116">
        <v>34.619999999999997</v>
      </c>
      <c r="I633" s="123">
        <v>34.619999999999997</v>
      </c>
      <c r="J633" s="116">
        <v>40.338999999999999</v>
      </c>
      <c r="K633" s="116">
        <v>16.52</v>
      </c>
      <c r="L633" s="116">
        <v>103.86</v>
      </c>
      <c r="M633" s="116">
        <v>121.02</v>
      </c>
    </row>
    <row r="634" spans="1:13" ht="16.5" hidden="1" customHeight="1">
      <c r="A634" s="106" t="s">
        <v>2497</v>
      </c>
      <c r="B634" s="116" t="s">
        <v>2494</v>
      </c>
      <c r="C634" s="117" t="s">
        <v>355</v>
      </c>
      <c r="D634" s="116" t="s">
        <v>2498</v>
      </c>
      <c r="E634" s="116" t="s">
        <v>1472</v>
      </c>
      <c r="F634" s="117" t="s">
        <v>142</v>
      </c>
      <c r="G634" s="116">
        <v>3</v>
      </c>
      <c r="H634" s="116">
        <v>42.31</v>
      </c>
      <c r="I634" s="123">
        <v>42.31</v>
      </c>
      <c r="J634" s="116">
        <v>49.3</v>
      </c>
      <c r="K634" s="116">
        <v>16.52</v>
      </c>
      <c r="L634" s="116">
        <v>126.93</v>
      </c>
      <c r="M634" s="116">
        <v>147.9</v>
      </c>
    </row>
    <row r="635" spans="1:13" ht="16.5" hidden="1" customHeight="1">
      <c r="A635" s="106" t="s">
        <v>2499</v>
      </c>
      <c r="B635" s="116" t="s">
        <v>2500</v>
      </c>
      <c r="C635" s="117" t="s">
        <v>355</v>
      </c>
      <c r="D635" s="116" t="s">
        <v>2501</v>
      </c>
      <c r="E635" s="116" t="s">
        <v>2502</v>
      </c>
      <c r="F635" s="117" t="s">
        <v>138</v>
      </c>
      <c r="G635" s="116">
        <v>131</v>
      </c>
      <c r="H635" s="116">
        <v>823.54</v>
      </c>
      <c r="I635" s="123">
        <v>823.54</v>
      </c>
      <c r="J635" s="116">
        <v>930.6</v>
      </c>
      <c r="K635" s="116">
        <v>13</v>
      </c>
      <c r="L635" s="116">
        <v>107883.74</v>
      </c>
      <c r="M635" s="116">
        <v>121908.6</v>
      </c>
    </row>
    <row r="636" spans="1:13" ht="16.5" hidden="1" customHeight="1">
      <c r="A636" s="106" t="s">
        <v>2503</v>
      </c>
      <c r="B636" s="116" t="s">
        <v>2504</v>
      </c>
      <c r="C636" s="117" t="s">
        <v>355</v>
      </c>
      <c r="D636" s="116" t="s">
        <v>2505</v>
      </c>
      <c r="E636" s="116" t="s">
        <v>45</v>
      </c>
      <c r="F636" s="117" t="s">
        <v>142</v>
      </c>
      <c r="G636" s="116">
        <v>2</v>
      </c>
      <c r="H636" s="116">
        <v>132.74</v>
      </c>
      <c r="I636" s="123">
        <v>132.74</v>
      </c>
      <c r="J636" s="116">
        <v>149.99600000000001</v>
      </c>
      <c r="K636" s="116">
        <v>13</v>
      </c>
      <c r="L636" s="116">
        <v>265.48</v>
      </c>
      <c r="M636" s="116">
        <v>299.99</v>
      </c>
    </row>
    <row r="637" spans="1:13" ht="16.5" hidden="1" customHeight="1">
      <c r="A637" s="111" t="s">
        <v>2506</v>
      </c>
      <c r="B637" s="140" t="s">
        <v>2507</v>
      </c>
      <c r="C637" s="141" t="s">
        <v>355</v>
      </c>
      <c r="D637" s="140" t="s">
        <v>2508</v>
      </c>
      <c r="E637" s="140" t="s">
        <v>2509</v>
      </c>
      <c r="F637" s="141" t="s">
        <v>142</v>
      </c>
      <c r="G637" s="140">
        <v>14</v>
      </c>
      <c r="H637" s="140">
        <v>215.76</v>
      </c>
      <c r="I637" s="144">
        <v>215.76</v>
      </c>
      <c r="J637" s="140">
        <v>243.809</v>
      </c>
      <c r="K637" s="140">
        <v>13</v>
      </c>
      <c r="L637" s="140">
        <v>3020.64</v>
      </c>
      <c r="M637" s="140">
        <v>3413.33</v>
      </c>
    </row>
    <row r="638" spans="1:13" ht="16.5" hidden="1" customHeight="1">
      <c r="A638" s="111" t="s">
        <v>2510</v>
      </c>
      <c r="B638" s="140" t="s">
        <v>2507</v>
      </c>
      <c r="C638" s="141" t="s">
        <v>355</v>
      </c>
      <c r="D638" s="140" t="s">
        <v>2508</v>
      </c>
      <c r="E638" s="140" t="s">
        <v>2509</v>
      </c>
      <c r="F638" s="141" t="s">
        <v>142</v>
      </c>
      <c r="G638" s="140">
        <v>248</v>
      </c>
      <c r="H638" s="140">
        <v>132.74</v>
      </c>
      <c r="I638" s="144">
        <v>132.74</v>
      </c>
      <c r="J638" s="140">
        <v>149.99600000000001</v>
      </c>
      <c r="K638" s="140">
        <v>13</v>
      </c>
      <c r="L638" s="140">
        <v>32919.519999999997</v>
      </c>
      <c r="M638" s="140">
        <v>37199.01</v>
      </c>
    </row>
    <row r="639" spans="1:13" ht="16.5" hidden="1" customHeight="1">
      <c r="A639" s="106" t="s">
        <v>2511</v>
      </c>
      <c r="B639" s="116" t="s">
        <v>2512</v>
      </c>
      <c r="C639" s="117" t="s">
        <v>355</v>
      </c>
      <c r="D639" s="116" t="s">
        <v>2513</v>
      </c>
      <c r="E639" s="116" t="s">
        <v>2022</v>
      </c>
      <c r="F639" s="117" t="s">
        <v>142</v>
      </c>
      <c r="G639" s="116">
        <v>3</v>
      </c>
      <c r="H639" s="116">
        <v>368.88</v>
      </c>
      <c r="I639" s="123">
        <v>368.88</v>
      </c>
      <c r="J639" s="116">
        <v>429.81900000000002</v>
      </c>
      <c r="K639" s="116">
        <v>16.52</v>
      </c>
      <c r="L639" s="116">
        <v>1106.6400000000001</v>
      </c>
      <c r="M639" s="116">
        <v>1289.46</v>
      </c>
    </row>
    <row r="640" spans="1:13" ht="16.5" hidden="1" customHeight="1">
      <c r="A640" s="106" t="s">
        <v>2514</v>
      </c>
      <c r="B640" s="116" t="s">
        <v>2515</v>
      </c>
      <c r="C640" s="117" t="s">
        <v>355</v>
      </c>
      <c r="D640" s="116" t="s">
        <v>2516</v>
      </c>
      <c r="E640" s="116" t="s">
        <v>45</v>
      </c>
      <c r="F640" s="117" t="s">
        <v>142</v>
      </c>
      <c r="G640" s="116">
        <v>370.67</v>
      </c>
      <c r="H640" s="116">
        <v>15</v>
      </c>
      <c r="I640" s="123">
        <v>15</v>
      </c>
      <c r="J640" s="116">
        <v>17.478000000000002</v>
      </c>
      <c r="K640" s="116">
        <v>16.52</v>
      </c>
      <c r="L640" s="116">
        <v>5560.05</v>
      </c>
      <c r="M640" s="116">
        <v>6478.57</v>
      </c>
    </row>
    <row r="641" spans="1:13" ht="16.5" hidden="1" customHeight="1">
      <c r="A641" s="106" t="s">
        <v>2517</v>
      </c>
      <c r="B641" s="116" t="s">
        <v>2518</v>
      </c>
      <c r="C641" s="117" t="s">
        <v>355</v>
      </c>
      <c r="D641" s="116" t="s">
        <v>2519</v>
      </c>
      <c r="E641" s="116" t="s">
        <v>1077</v>
      </c>
      <c r="F641" s="117" t="s">
        <v>138</v>
      </c>
      <c r="G641" s="116">
        <v>4</v>
      </c>
      <c r="H641" s="116">
        <v>1876.93</v>
      </c>
      <c r="I641" s="123">
        <v>1876.93</v>
      </c>
      <c r="J641" s="116">
        <v>2187</v>
      </c>
      <c r="K641" s="116">
        <v>16.52</v>
      </c>
      <c r="L641" s="116">
        <v>7507.72</v>
      </c>
      <c r="M641" s="116">
        <v>8748</v>
      </c>
    </row>
    <row r="642" spans="1:13" ht="16.5" hidden="1" customHeight="1">
      <c r="A642" s="106" t="s">
        <v>2520</v>
      </c>
      <c r="B642" s="116" t="s">
        <v>2521</v>
      </c>
      <c r="C642" s="117" t="s">
        <v>355</v>
      </c>
      <c r="D642" s="116" t="s">
        <v>2522</v>
      </c>
      <c r="E642" s="116" t="s">
        <v>45</v>
      </c>
      <c r="F642" s="117" t="s">
        <v>2523</v>
      </c>
      <c r="G642" s="116">
        <v>22</v>
      </c>
      <c r="H642" s="116">
        <v>266.37</v>
      </c>
      <c r="I642" s="123">
        <v>266.37</v>
      </c>
      <c r="J642" s="116">
        <v>300.99799999999999</v>
      </c>
      <c r="K642" s="116">
        <v>13</v>
      </c>
      <c r="L642" s="116">
        <v>5860.14</v>
      </c>
      <c r="M642" s="116">
        <v>6621.96</v>
      </c>
    </row>
    <row r="643" spans="1:13" ht="16.5" hidden="1" customHeight="1">
      <c r="A643" s="111" t="s">
        <v>2524</v>
      </c>
      <c r="B643" s="140" t="s">
        <v>2525</v>
      </c>
      <c r="C643" s="141" t="s">
        <v>355</v>
      </c>
      <c r="D643" s="140" t="s">
        <v>2526</v>
      </c>
      <c r="E643" s="140" t="s">
        <v>45</v>
      </c>
      <c r="F643" s="141" t="s">
        <v>142</v>
      </c>
      <c r="G643" s="140">
        <v>67</v>
      </c>
      <c r="H643" s="140">
        <v>110.62</v>
      </c>
      <c r="I643" s="144">
        <v>110.62</v>
      </c>
      <c r="J643" s="140">
        <v>125</v>
      </c>
      <c r="K643" s="140">
        <v>13</v>
      </c>
      <c r="L643" s="140">
        <v>7411.54</v>
      </c>
      <c r="M643" s="140">
        <v>8375</v>
      </c>
    </row>
    <row r="644" spans="1:13" ht="16.5" hidden="1" customHeight="1">
      <c r="A644" s="111" t="s">
        <v>2527</v>
      </c>
      <c r="B644" s="140" t="s">
        <v>2525</v>
      </c>
      <c r="C644" s="141" t="s">
        <v>355</v>
      </c>
      <c r="D644" s="140" t="s">
        <v>2526</v>
      </c>
      <c r="E644" s="140" t="s">
        <v>45</v>
      </c>
      <c r="F644" s="141" t="s">
        <v>142</v>
      </c>
      <c r="G644" s="140">
        <v>226</v>
      </c>
      <c r="H644" s="140">
        <v>92</v>
      </c>
      <c r="I644" s="144">
        <v>92</v>
      </c>
      <c r="J644" s="140">
        <v>103.96</v>
      </c>
      <c r="K644" s="140">
        <v>13</v>
      </c>
      <c r="L644" s="140">
        <v>20792</v>
      </c>
      <c r="M644" s="140">
        <v>23494.959999999999</v>
      </c>
    </row>
    <row r="645" spans="1:13" ht="16.5" hidden="1" customHeight="1">
      <c r="A645" s="111" t="s">
        <v>2528</v>
      </c>
      <c r="B645" s="140" t="s">
        <v>2529</v>
      </c>
      <c r="C645" s="141" t="s">
        <v>355</v>
      </c>
      <c r="D645" s="140" t="s">
        <v>2530</v>
      </c>
      <c r="E645" s="140" t="s">
        <v>45</v>
      </c>
      <c r="F645" s="141" t="s">
        <v>142</v>
      </c>
      <c r="G645" s="140">
        <v>1</v>
      </c>
      <c r="H645" s="140">
        <v>140.06</v>
      </c>
      <c r="I645" s="144">
        <v>140.06</v>
      </c>
      <c r="J645" s="140">
        <v>163.19800000000001</v>
      </c>
      <c r="K645" s="140">
        <v>16.52</v>
      </c>
      <c r="L645" s="140">
        <v>140.06</v>
      </c>
      <c r="M645" s="140">
        <v>163.19999999999999</v>
      </c>
    </row>
    <row r="646" spans="1:13" ht="16.5" hidden="1" customHeight="1">
      <c r="A646" s="111" t="s">
        <v>2531</v>
      </c>
      <c r="B646" s="140" t="s">
        <v>2529</v>
      </c>
      <c r="C646" s="141" t="s">
        <v>355</v>
      </c>
      <c r="D646" s="140" t="s">
        <v>2530</v>
      </c>
      <c r="E646" s="140" t="s">
        <v>45</v>
      </c>
      <c r="F646" s="141" t="s">
        <v>142</v>
      </c>
      <c r="G646" s="140">
        <v>6</v>
      </c>
      <c r="H646" s="140">
        <v>98</v>
      </c>
      <c r="I646" s="144">
        <v>98</v>
      </c>
      <c r="J646" s="140">
        <v>114.19</v>
      </c>
      <c r="K646" s="140">
        <v>16.52</v>
      </c>
      <c r="L646" s="140">
        <v>588</v>
      </c>
      <c r="M646" s="140">
        <v>685.14</v>
      </c>
    </row>
    <row r="647" spans="1:13" ht="16.5" hidden="1" customHeight="1">
      <c r="A647" s="106" t="s">
        <v>2532</v>
      </c>
      <c r="B647" s="116" t="s">
        <v>2533</v>
      </c>
      <c r="C647" s="117" t="s">
        <v>355</v>
      </c>
      <c r="D647" s="116" t="s">
        <v>2534</v>
      </c>
      <c r="E647" s="116" t="s">
        <v>45</v>
      </c>
      <c r="F647" s="117" t="s">
        <v>1548</v>
      </c>
      <c r="G647" s="116">
        <v>1</v>
      </c>
      <c r="H647" s="116">
        <v>11375</v>
      </c>
      <c r="I647" s="123">
        <v>11375</v>
      </c>
      <c r="J647" s="116">
        <v>13254.15</v>
      </c>
      <c r="K647" s="116">
        <v>16.52</v>
      </c>
      <c r="L647" s="116">
        <v>11375</v>
      </c>
      <c r="M647" s="116">
        <v>13254.15</v>
      </c>
    </row>
    <row r="648" spans="1:13" ht="16.5" hidden="1" customHeight="1">
      <c r="A648" s="106" t="s">
        <v>2535</v>
      </c>
      <c r="B648" s="116" t="s">
        <v>2536</v>
      </c>
      <c r="C648" s="117" t="s">
        <v>355</v>
      </c>
      <c r="D648" s="116" t="s">
        <v>2537</v>
      </c>
      <c r="E648" s="116" t="s">
        <v>45</v>
      </c>
      <c r="F648" s="117" t="s">
        <v>1548</v>
      </c>
      <c r="G648" s="116">
        <v>1</v>
      </c>
      <c r="H648" s="116">
        <v>29120</v>
      </c>
      <c r="I648" s="123">
        <v>29120</v>
      </c>
      <c r="J648" s="116">
        <v>33930.624000000003</v>
      </c>
      <c r="K648" s="116">
        <v>16.52</v>
      </c>
      <c r="L648" s="116">
        <v>29120</v>
      </c>
      <c r="M648" s="116">
        <v>33930.620000000003</v>
      </c>
    </row>
    <row r="649" spans="1:13" ht="16.5" hidden="1" customHeight="1">
      <c r="A649" s="111" t="s">
        <v>2538</v>
      </c>
      <c r="B649" s="140" t="s">
        <v>2539</v>
      </c>
      <c r="C649" s="141" t="s">
        <v>355</v>
      </c>
      <c r="D649" s="140" t="s">
        <v>2540</v>
      </c>
      <c r="E649" s="140" t="s">
        <v>2541</v>
      </c>
      <c r="F649" s="141" t="s">
        <v>142</v>
      </c>
      <c r="G649" s="140">
        <v>45</v>
      </c>
      <c r="H649" s="140">
        <v>90.8</v>
      </c>
      <c r="I649" s="144">
        <v>90.8</v>
      </c>
      <c r="J649" s="140">
        <v>102.6</v>
      </c>
      <c r="K649" s="140">
        <v>13</v>
      </c>
      <c r="L649" s="140">
        <v>4086</v>
      </c>
      <c r="M649" s="140">
        <v>4617</v>
      </c>
    </row>
    <row r="650" spans="1:13" ht="16.5" hidden="1" customHeight="1">
      <c r="A650" s="111" t="s">
        <v>2542</v>
      </c>
      <c r="B650" s="140" t="s">
        <v>2539</v>
      </c>
      <c r="C650" s="141" t="s">
        <v>355</v>
      </c>
      <c r="D650" s="140" t="s">
        <v>2540</v>
      </c>
      <c r="E650" s="140" t="s">
        <v>2541</v>
      </c>
      <c r="F650" s="141" t="s">
        <v>142</v>
      </c>
      <c r="G650" s="140">
        <v>196</v>
      </c>
      <c r="H650" s="140">
        <v>90.8</v>
      </c>
      <c r="I650" s="144">
        <v>90.8</v>
      </c>
      <c r="J650" s="140">
        <v>102.604</v>
      </c>
      <c r="K650" s="140">
        <v>13</v>
      </c>
      <c r="L650" s="140">
        <v>17796.8</v>
      </c>
      <c r="M650" s="140">
        <v>20110.38</v>
      </c>
    </row>
    <row r="651" spans="1:13" ht="16.5" hidden="1" customHeight="1">
      <c r="A651" s="106" t="s">
        <v>2543</v>
      </c>
      <c r="B651" s="116" t="s">
        <v>2544</v>
      </c>
      <c r="C651" s="117" t="s">
        <v>355</v>
      </c>
      <c r="D651" s="116" t="s">
        <v>2545</v>
      </c>
      <c r="E651" s="116" t="s">
        <v>45</v>
      </c>
      <c r="F651" s="117" t="s">
        <v>142</v>
      </c>
      <c r="G651" s="116">
        <v>6</v>
      </c>
      <c r="H651" s="116">
        <v>132.79</v>
      </c>
      <c r="I651" s="123">
        <v>132.79</v>
      </c>
      <c r="J651" s="116">
        <v>154.727</v>
      </c>
      <c r="K651" s="116">
        <v>16.52</v>
      </c>
      <c r="L651" s="116">
        <v>796.74</v>
      </c>
      <c r="M651" s="116">
        <v>928.36</v>
      </c>
    </row>
    <row r="652" spans="1:13" ht="16.5" hidden="1" customHeight="1">
      <c r="A652" s="106" t="s">
        <v>2546</v>
      </c>
      <c r="B652" s="116" t="s">
        <v>2544</v>
      </c>
      <c r="C652" s="117" t="s">
        <v>355</v>
      </c>
      <c r="D652" s="116" t="s">
        <v>2547</v>
      </c>
      <c r="E652" s="116" t="s">
        <v>45</v>
      </c>
      <c r="F652" s="117" t="s">
        <v>142</v>
      </c>
      <c r="G652" s="116">
        <v>15</v>
      </c>
      <c r="H652" s="116">
        <v>120.72</v>
      </c>
      <c r="I652" s="123">
        <v>120.72</v>
      </c>
      <c r="J652" s="116">
        <v>140.66300000000001</v>
      </c>
      <c r="K652" s="116">
        <v>16.52</v>
      </c>
      <c r="L652" s="116">
        <v>1810.8</v>
      </c>
      <c r="M652" s="116">
        <v>2109.9499999999998</v>
      </c>
    </row>
    <row r="653" spans="1:13" ht="16.5" hidden="1" customHeight="1">
      <c r="A653" s="106" t="s">
        <v>2548</v>
      </c>
      <c r="B653" s="109" t="s">
        <v>2549</v>
      </c>
      <c r="C653" s="110" t="s">
        <v>86</v>
      </c>
      <c r="D653" s="109" t="s">
        <v>2550</v>
      </c>
      <c r="E653" s="109" t="s">
        <v>2551</v>
      </c>
      <c r="F653" s="110" t="s">
        <v>138</v>
      </c>
      <c r="G653" s="109">
        <v>9.0492000000000008</v>
      </c>
      <c r="H653" s="109">
        <v>80</v>
      </c>
      <c r="I653" s="121">
        <v>144</v>
      </c>
      <c r="J653" s="109">
        <v>167.78899999999999</v>
      </c>
      <c r="K653" s="109">
        <v>16.52</v>
      </c>
      <c r="L653" s="109">
        <v>1303.08</v>
      </c>
      <c r="M653" s="109">
        <v>1518.36</v>
      </c>
    </row>
    <row r="654" spans="1:13" ht="16.5" hidden="1" customHeight="1">
      <c r="A654" s="106" t="s">
        <v>2552</v>
      </c>
      <c r="B654" s="107" t="s">
        <v>2553</v>
      </c>
      <c r="C654" s="108" t="s">
        <v>86</v>
      </c>
      <c r="D654" s="107" t="s">
        <v>2554</v>
      </c>
      <c r="E654" s="107" t="s">
        <v>2555</v>
      </c>
      <c r="F654" s="108" t="s">
        <v>740</v>
      </c>
      <c r="G654" s="107">
        <v>0.80079999999999996</v>
      </c>
      <c r="H654" s="107">
        <v>20</v>
      </c>
      <c r="I654" s="120">
        <v>20</v>
      </c>
      <c r="J654" s="107">
        <v>23.3</v>
      </c>
      <c r="K654" s="107">
        <v>16.52</v>
      </c>
      <c r="L654" s="107">
        <v>16.02</v>
      </c>
      <c r="M654" s="107">
        <v>18.66</v>
      </c>
    </row>
    <row r="655" spans="1:13" ht="16.5" hidden="1" customHeight="1">
      <c r="A655" s="106" t="s">
        <v>2556</v>
      </c>
      <c r="B655" s="107" t="s">
        <v>2557</v>
      </c>
      <c r="C655" s="108" t="s">
        <v>86</v>
      </c>
      <c r="D655" s="107" t="s">
        <v>1500</v>
      </c>
      <c r="E655" s="107" t="s">
        <v>1501</v>
      </c>
      <c r="F655" s="108" t="s">
        <v>1502</v>
      </c>
      <c r="G655" s="107">
        <v>7.7114000000000003</v>
      </c>
      <c r="H655" s="107">
        <v>1.72</v>
      </c>
      <c r="I655" s="120">
        <v>1.72</v>
      </c>
      <c r="J655" s="107">
        <v>2</v>
      </c>
      <c r="K655" s="107">
        <v>16.52</v>
      </c>
      <c r="L655" s="107">
        <v>13.26</v>
      </c>
      <c r="M655" s="107">
        <v>15.42</v>
      </c>
    </row>
    <row r="656" spans="1:13" ht="16.5" hidden="1" customHeight="1">
      <c r="A656" s="106" t="s">
        <v>2558</v>
      </c>
      <c r="B656" s="107" t="s">
        <v>2559</v>
      </c>
      <c r="C656" s="108" t="s">
        <v>86</v>
      </c>
      <c r="D656" s="107" t="s">
        <v>2560</v>
      </c>
      <c r="E656" s="107" t="s">
        <v>2561</v>
      </c>
      <c r="F656" s="108" t="s">
        <v>1391</v>
      </c>
      <c r="G656" s="107">
        <v>10</v>
      </c>
      <c r="H656" s="107">
        <v>4.4400000000000004</v>
      </c>
      <c r="I656" s="120">
        <v>4.4400000000000004</v>
      </c>
      <c r="J656" s="107">
        <v>5.17</v>
      </c>
      <c r="K656" s="107">
        <v>16.52</v>
      </c>
      <c r="L656" s="107">
        <v>44.4</v>
      </c>
      <c r="M656" s="107">
        <v>51.7</v>
      </c>
    </row>
    <row r="657" spans="1:13" ht="16.5" hidden="1" customHeight="1">
      <c r="A657" s="106" t="s">
        <v>2562</v>
      </c>
      <c r="B657" s="107" t="s">
        <v>2563</v>
      </c>
      <c r="C657" s="108" t="s">
        <v>86</v>
      </c>
      <c r="D657" s="107" t="s">
        <v>2564</v>
      </c>
      <c r="E657" s="107" t="s">
        <v>2099</v>
      </c>
      <c r="F657" s="108" t="s">
        <v>142</v>
      </c>
      <c r="G657" s="107">
        <v>0.80079999999999996</v>
      </c>
      <c r="H657" s="107">
        <v>5.56</v>
      </c>
      <c r="I657" s="120">
        <v>5.56</v>
      </c>
      <c r="J657" s="107">
        <v>6.48</v>
      </c>
      <c r="K657" s="107">
        <v>16.52</v>
      </c>
      <c r="L657" s="107">
        <v>4.45</v>
      </c>
      <c r="M657" s="107">
        <v>5.19</v>
      </c>
    </row>
    <row r="658" spans="1:13" ht="16.5" hidden="1" customHeight="1">
      <c r="A658" s="106" t="s">
        <v>2565</v>
      </c>
      <c r="B658" s="107" t="s">
        <v>2566</v>
      </c>
      <c r="C658" s="108" t="s">
        <v>86</v>
      </c>
      <c r="D658" s="107" t="s">
        <v>2474</v>
      </c>
      <c r="E658" s="107" t="s">
        <v>45</v>
      </c>
      <c r="F658" s="108" t="s">
        <v>138</v>
      </c>
      <c r="G658" s="107">
        <v>20</v>
      </c>
      <c r="H658" s="107">
        <v>12.82</v>
      </c>
      <c r="I658" s="120">
        <v>12.82</v>
      </c>
      <c r="J658" s="107">
        <v>14.94</v>
      </c>
      <c r="K658" s="107">
        <v>16.52</v>
      </c>
      <c r="L658" s="107">
        <v>256.39999999999998</v>
      </c>
      <c r="M658" s="107">
        <v>298.8</v>
      </c>
    </row>
    <row r="659" spans="1:13" ht="16.5" customHeight="1">
      <c r="A659" s="146" t="s">
        <v>2567</v>
      </c>
      <c r="B659" s="147" t="s">
        <v>1487</v>
      </c>
      <c r="C659" s="146" t="s">
        <v>355</v>
      </c>
      <c r="D659" s="167" t="s">
        <v>1488</v>
      </c>
      <c r="E659" s="147" t="s">
        <v>45</v>
      </c>
      <c r="F659" s="146" t="s">
        <v>138</v>
      </c>
      <c r="G659" s="147">
        <v>10.1</v>
      </c>
      <c r="H659" s="147">
        <v>1320</v>
      </c>
      <c r="I659" s="147">
        <v>1320</v>
      </c>
      <c r="J659" s="147">
        <v>1538.0640000000001</v>
      </c>
      <c r="K659" s="147">
        <v>16.52</v>
      </c>
      <c r="L659" s="147">
        <v>13332</v>
      </c>
      <c r="M659" s="147">
        <v>15534.45</v>
      </c>
    </row>
    <row r="660" spans="1:13" ht="16.5" hidden="1" customHeight="1">
      <c r="A660" s="106" t="s">
        <v>2568</v>
      </c>
      <c r="B660" s="116" t="s">
        <v>1487</v>
      </c>
      <c r="C660" s="117" t="s">
        <v>355</v>
      </c>
      <c r="D660" s="192" t="s">
        <v>2569</v>
      </c>
      <c r="E660" s="116" t="s">
        <v>45</v>
      </c>
      <c r="F660" s="117" t="s">
        <v>138</v>
      </c>
      <c r="G660" s="116">
        <v>60.6</v>
      </c>
      <c r="H660" s="116">
        <v>120</v>
      </c>
      <c r="I660" s="123">
        <v>120</v>
      </c>
      <c r="J660" s="116">
        <v>139.82400000000001</v>
      </c>
      <c r="K660" s="116">
        <v>16.52</v>
      </c>
      <c r="L660" s="116">
        <v>7272</v>
      </c>
      <c r="M660" s="116">
        <v>8473.33</v>
      </c>
    </row>
    <row r="661" spans="1:13" ht="16.5" hidden="1" customHeight="1">
      <c r="A661" s="106" t="s">
        <v>2570</v>
      </c>
      <c r="B661" s="116" t="s">
        <v>1487</v>
      </c>
      <c r="C661" s="117" t="s">
        <v>355</v>
      </c>
      <c r="D661" s="192" t="s">
        <v>2571</v>
      </c>
      <c r="E661" s="116" t="s">
        <v>45</v>
      </c>
      <c r="F661" s="117" t="s">
        <v>138</v>
      </c>
      <c r="G661" s="116">
        <v>15.15</v>
      </c>
      <c r="H661" s="116">
        <v>92</v>
      </c>
      <c r="I661" s="123">
        <v>92</v>
      </c>
      <c r="J661" s="116">
        <v>107.19799999999999</v>
      </c>
      <c r="K661" s="116">
        <v>16.52</v>
      </c>
      <c r="L661" s="116">
        <v>1393.8</v>
      </c>
      <c r="M661" s="116">
        <v>1624.05</v>
      </c>
    </row>
    <row r="662" spans="1:13" ht="16.5" hidden="1" customHeight="1">
      <c r="A662" s="106" t="s">
        <v>2572</v>
      </c>
      <c r="B662" s="116" t="s">
        <v>1487</v>
      </c>
      <c r="C662" s="117" t="s">
        <v>355</v>
      </c>
      <c r="D662" s="192" t="s">
        <v>2573</v>
      </c>
      <c r="E662" s="116" t="s">
        <v>45</v>
      </c>
      <c r="F662" s="117" t="s">
        <v>138</v>
      </c>
      <c r="G662" s="116">
        <v>6.06</v>
      </c>
      <c r="H662" s="116">
        <v>1092</v>
      </c>
      <c r="I662" s="123">
        <v>1092</v>
      </c>
      <c r="J662" s="116">
        <v>1272.3979999999999</v>
      </c>
      <c r="K662" s="116">
        <v>16.52</v>
      </c>
      <c r="L662" s="116">
        <v>6617.52</v>
      </c>
      <c r="M662" s="116">
        <v>7710.73</v>
      </c>
    </row>
    <row r="663" spans="1:13" ht="16.5" hidden="1" customHeight="1">
      <c r="A663" s="106" t="s">
        <v>2574</v>
      </c>
      <c r="B663" s="116" t="s">
        <v>1487</v>
      </c>
      <c r="C663" s="117" t="s">
        <v>355</v>
      </c>
      <c r="D663" s="192" t="s">
        <v>2571</v>
      </c>
      <c r="E663" s="116" t="s">
        <v>45</v>
      </c>
      <c r="F663" s="117" t="s">
        <v>138</v>
      </c>
      <c r="G663" s="116">
        <v>186.85</v>
      </c>
      <c r="H663" s="116">
        <v>127.06</v>
      </c>
      <c r="I663" s="123">
        <v>127.06</v>
      </c>
      <c r="J663" s="116">
        <v>148.05000000000001</v>
      </c>
      <c r="K663" s="116">
        <v>16.52</v>
      </c>
      <c r="L663" s="116">
        <v>23741.16</v>
      </c>
      <c r="M663" s="116">
        <v>27663.14</v>
      </c>
    </row>
    <row r="664" spans="1:13" ht="16.5" hidden="1" customHeight="1">
      <c r="A664" s="106" t="s">
        <v>2575</v>
      </c>
      <c r="B664" s="116" t="s">
        <v>1487</v>
      </c>
      <c r="C664" s="117" t="s">
        <v>355</v>
      </c>
      <c r="D664" s="192" t="s">
        <v>2576</v>
      </c>
      <c r="E664" s="116" t="s">
        <v>45</v>
      </c>
      <c r="F664" s="117" t="s">
        <v>138</v>
      </c>
      <c r="G664" s="116">
        <v>87.87</v>
      </c>
      <c r="H664" s="116">
        <v>73.48</v>
      </c>
      <c r="I664" s="123">
        <v>73.48</v>
      </c>
      <c r="J664" s="116">
        <v>85.619</v>
      </c>
      <c r="K664" s="116">
        <v>16.52</v>
      </c>
      <c r="L664" s="116">
        <v>6456.69</v>
      </c>
      <c r="M664" s="116">
        <v>7523.34</v>
      </c>
    </row>
    <row r="665" spans="1:13" ht="16.5" hidden="1" customHeight="1">
      <c r="A665" s="106" t="s">
        <v>2577</v>
      </c>
      <c r="B665" s="116" t="s">
        <v>1487</v>
      </c>
      <c r="C665" s="117" t="s">
        <v>355</v>
      </c>
      <c r="D665" s="192" t="s">
        <v>2578</v>
      </c>
      <c r="E665" s="116" t="s">
        <v>45</v>
      </c>
      <c r="F665" s="117" t="s">
        <v>138</v>
      </c>
      <c r="G665" s="116">
        <v>156.55000000000001</v>
      </c>
      <c r="H665" s="116">
        <v>72.180000000000007</v>
      </c>
      <c r="I665" s="123">
        <v>72.180000000000007</v>
      </c>
      <c r="J665" s="116">
        <v>84.103999999999999</v>
      </c>
      <c r="K665" s="116">
        <v>16.52</v>
      </c>
      <c r="L665" s="116">
        <v>11299.78</v>
      </c>
      <c r="M665" s="116">
        <v>13166.48</v>
      </c>
    </row>
    <row r="666" spans="1:13" ht="16.5" hidden="1" customHeight="1">
      <c r="A666" s="106" t="s">
        <v>2579</v>
      </c>
      <c r="B666" s="116" t="s">
        <v>1487</v>
      </c>
      <c r="C666" s="117" t="s">
        <v>355</v>
      </c>
      <c r="D666" s="192" t="s">
        <v>2569</v>
      </c>
      <c r="E666" s="116" t="s">
        <v>45</v>
      </c>
      <c r="F666" s="117" t="s">
        <v>138</v>
      </c>
      <c r="G666" s="116">
        <v>27.27</v>
      </c>
      <c r="H666" s="116">
        <v>72.180000000000007</v>
      </c>
      <c r="I666" s="123">
        <v>72.180000000000007</v>
      </c>
      <c r="J666" s="116">
        <v>84.103999999999999</v>
      </c>
      <c r="K666" s="116">
        <v>16.52</v>
      </c>
      <c r="L666" s="116">
        <v>1968.35</v>
      </c>
      <c r="M666" s="116">
        <v>2293.52</v>
      </c>
    </row>
    <row r="667" spans="1:13" ht="16.5" hidden="1" customHeight="1">
      <c r="A667" s="106" t="s">
        <v>2580</v>
      </c>
      <c r="B667" s="116" t="s">
        <v>1487</v>
      </c>
      <c r="C667" s="117" t="s">
        <v>355</v>
      </c>
      <c r="D667" s="192" t="s">
        <v>2571</v>
      </c>
      <c r="E667" s="116" t="s">
        <v>45</v>
      </c>
      <c r="F667" s="117" t="s">
        <v>138</v>
      </c>
      <c r="G667" s="116">
        <v>20.2</v>
      </c>
      <c r="H667" s="116">
        <v>127.05</v>
      </c>
      <c r="I667" s="123">
        <v>127.05</v>
      </c>
      <c r="J667" s="116">
        <v>148.03899999999999</v>
      </c>
      <c r="K667" s="116">
        <v>16.52</v>
      </c>
      <c r="L667" s="116">
        <v>2566.41</v>
      </c>
      <c r="M667" s="116">
        <v>2990.39</v>
      </c>
    </row>
    <row r="668" spans="1:13" ht="16.5" hidden="1" customHeight="1">
      <c r="A668" s="106" t="s">
        <v>2581</v>
      </c>
      <c r="B668" s="116" t="s">
        <v>1487</v>
      </c>
      <c r="C668" s="117" t="s">
        <v>355</v>
      </c>
      <c r="D668" s="192" t="s">
        <v>2578</v>
      </c>
      <c r="E668" s="116" t="s">
        <v>45</v>
      </c>
      <c r="F668" s="117" t="s">
        <v>138</v>
      </c>
      <c r="G668" s="116">
        <v>15.15</v>
      </c>
      <c r="H668" s="116">
        <v>92</v>
      </c>
      <c r="I668" s="123">
        <v>92</v>
      </c>
      <c r="J668" s="116">
        <v>107.19799999999999</v>
      </c>
      <c r="K668" s="116">
        <v>16.52</v>
      </c>
      <c r="L668" s="116">
        <v>1393.8</v>
      </c>
      <c r="M668" s="116">
        <v>1624.05</v>
      </c>
    </row>
    <row r="669" spans="1:13" ht="16.5" hidden="1" customHeight="1">
      <c r="A669" s="106" t="s">
        <v>2582</v>
      </c>
      <c r="B669" s="107" t="s">
        <v>2583</v>
      </c>
      <c r="C669" s="108" t="s">
        <v>86</v>
      </c>
      <c r="D669" s="107" t="s">
        <v>2584</v>
      </c>
      <c r="E669" s="107" t="s">
        <v>2585</v>
      </c>
      <c r="F669" s="108" t="s">
        <v>344</v>
      </c>
      <c r="G669" s="107">
        <v>3.3058000000000001</v>
      </c>
      <c r="H669" s="107">
        <v>3.19</v>
      </c>
      <c r="I669" s="120">
        <v>3.19</v>
      </c>
      <c r="J669" s="107">
        <v>3.72</v>
      </c>
      <c r="K669" s="107">
        <v>16.52</v>
      </c>
      <c r="L669" s="107">
        <v>10.55</v>
      </c>
      <c r="M669" s="107">
        <v>12.3</v>
      </c>
    </row>
    <row r="670" spans="1:13" ht="16.5" hidden="1" customHeight="1">
      <c r="A670" s="106" t="s">
        <v>2586</v>
      </c>
      <c r="B670" s="107" t="s">
        <v>2587</v>
      </c>
      <c r="C670" s="108" t="s">
        <v>86</v>
      </c>
      <c r="D670" s="107" t="s">
        <v>1518</v>
      </c>
      <c r="E670" s="107" t="s">
        <v>1521</v>
      </c>
      <c r="F670" s="108" t="s">
        <v>344</v>
      </c>
      <c r="G670" s="107">
        <v>1.83</v>
      </c>
      <c r="H670" s="107">
        <v>1.17</v>
      </c>
      <c r="I670" s="120">
        <v>1.17</v>
      </c>
      <c r="J670" s="107">
        <v>1.36</v>
      </c>
      <c r="K670" s="107">
        <v>16.52</v>
      </c>
      <c r="L670" s="107">
        <v>2.14</v>
      </c>
      <c r="M670" s="107">
        <v>2.4900000000000002</v>
      </c>
    </row>
    <row r="671" spans="1:13" ht="16.5" hidden="1" customHeight="1">
      <c r="A671" s="106" t="s">
        <v>2588</v>
      </c>
      <c r="B671" s="116" t="s">
        <v>2589</v>
      </c>
      <c r="C671" s="117" t="s">
        <v>355</v>
      </c>
      <c r="D671" s="116" t="s">
        <v>2590</v>
      </c>
      <c r="E671" s="116" t="s">
        <v>45</v>
      </c>
      <c r="F671" s="117" t="s">
        <v>344</v>
      </c>
      <c r="G671" s="116">
        <v>224.64</v>
      </c>
      <c r="H671" s="116">
        <v>5.56</v>
      </c>
      <c r="I671" s="123">
        <v>5.56</v>
      </c>
      <c r="J671" s="116">
        <v>6.48</v>
      </c>
      <c r="K671" s="116">
        <v>16.52</v>
      </c>
      <c r="L671" s="116">
        <v>1249</v>
      </c>
      <c r="M671" s="116">
        <v>1455.67</v>
      </c>
    </row>
    <row r="672" spans="1:13" ht="16.5" hidden="1" customHeight="1">
      <c r="A672" s="106" t="s">
        <v>2591</v>
      </c>
      <c r="B672" s="116" t="s">
        <v>2589</v>
      </c>
      <c r="C672" s="117" t="s">
        <v>355</v>
      </c>
      <c r="D672" s="116" t="s">
        <v>2592</v>
      </c>
      <c r="E672" s="116" t="s">
        <v>45</v>
      </c>
      <c r="F672" s="117" t="s">
        <v>344</v>
      </c>
      <c r="G672" s="116">
        <v>1892.2049999999999</v>
      </c>
      <c r="H672" s="116">
        <v>5.56</v>
      </c>
      <c r="I672" s="123">
        <v>5.56</v>
      </c>
      <c r="J672" s="116">
        <v>6.48</v>
      </c>
      <c r="K672" s="116">
        <v>16.52</v>
      </c>
      <c r="L672" s="116">
        <v>10520.66</v>
      </c>
      <c r="M672" s="116">
        <v>12261.49</v>
      </c>
    </row>
    <row r="673" spans="1:13" ht="16.5" hidden="1" customHeight="1">
      <c r="A673" s="106" t="s">
        <v>2593</v>
      </c>
      <c r="B673" s="107" t="s">
        <v>2594</v>
      </c>
      <c r="C673" s="108" t="s">
        <v>86</v>
      </c>
      <c r="D673" s="107" t="s">
        <v>2595</v>
      </c>
      <c r="E673" s="107" t="s">
        <v>45</v>
      </c>
      <c r="F673" s="108" t="s">
        <v>103</v>
      </c>
      <c r="G673" s="107">
        <v>3.9</v>
      </c>
      <c r="H673" s="107">
        <v>2.2000000000000002</v>
      </c>
      <c r="I673" s="120">
        <v>2.2000000000000002</v>
      </c>
      <c r="J673" s="107">
        <v>2.56</v>
      </c>
      <c r="K673" s="107">
        <v>16.52</v>
      </c>
      <c r="L673" s="107">
        <v>8.58</v>
      </c>
      <c r="M673" s="107">
        <v>9.98</v>
      </c>
    </row>
    <row r="674" spans="1:13" ht="16.5" hidden="1" customHeight="1">
      <c r="A674" s="106" t="s">
        <v>2596</v>
      </c>
      <c r="B674" s="116" t="s">
        <v>1489</v>
      </c>
      <c r="C674" s="117" t="s">
        <v>355</v>
      </c>
      <c r="D674" s="116" t="s">
        <v>1490</v>
      </c>
      <c r="E674" s="116" t="s">
        <v>45</v>
      </c>
      <c r="F674" s="117" t="s">
        <v>142</v>
      </c>
      <c r="G674" s="116">
        <v>224.4</v>
      </c>
      <c r="H674" s="116">
        <v>7.46</v>
      </c>
      <c r="I674" s="123">
        <v>7.46</v>
      </c>
      <c r="J674" s="116">
        <v>8.6920000000000002</v>
      </c>
      <c r="K674" s="116">
        <v>16.52</v>
      </c>
      <c r="L674" s="116">
        <v>1674.02</v>
      </c>
      <c r="M674" s="116">
        <v>1950.48</v>
      </c>
    </row>
    <row r="675" spans="1:13" ht="16.5" hidden="1" customHeight="1">
      <c r="A675" s="106" t="s">
        <v>2597</v>
      </c>
      <c r="B675" s="116" t="s">
        <v>1489</v>
      </c>
      <c r="C675" s="117" t="s">
        <v>355</v>
      </c>
      <c r="D675" s="116" t="s">
        <v>1491</v>
      </c>
      <c r="E675" s="116" t="s">
        <v>45</v>
      </c>
      <c r="F675" s="117" t="s">
        <v>142</v>
      </c>
      <c r="G675" s="116">
        <v>303.95999999999998</v>
      </c>
      <c r="H675" s="116">
        <v>8.56</v>
      </c>
      <c r="I675" s="123">
        <v>8.56</v>
      </c>
      <c r="J675" s="116">
        <v>9.9740000000000002</v>
      </c>
      <c r="K675" s="116">
        <v>16.52</v>
      </c>
      <c r="L675" s="116">
        <v>2601.9</v>
      </c>
      <c r="M675" s="116">
        <v>3031.7</v>
      </c>
    </row>
    <row r="676" spans="1:13" ht="16.5" hidden="1" customHeight="1">
      <c r="A676" s="106" t="s">
        <v>2598</v>
      </c>
      <c r="B676" s="116" t="s">
        <v>1489</v>
      </c>
      <c r="C676" s="117" t="s">
        <v>355</v>
      </c>
      <c r="D676" s="116" t="s">
        <v>1492</v>
      </c>
      <c r="E676" s="116" t="s">
        <v>45</v>
      </c>
      <c r="F676" s="117" t="s">
        <v>142</v>
      </c>
      <c r="G676" s="116">
        <v>313.14</v>
      </c>
      <c r="H676" s="116">
        <v>11.36</v>
      </c>
      <c r="I676" s="123">
        <v>11.36</v>
      </c>
      <c r="J676" s="116">
        <v>13.237</v>
      </c>
      <c r="K676" s="116">
        <v>16.52</v>
      </c>
      <c r="L676" s="116">
        <v>3557.27</v>
      </c>
      <c r="M676" s="116">
        <v>4145.03</v>
      </c>
    </row>
    <row r="677" spans="1:13" ht="16.5" hidden="1" customHeight="1">
      <c r="A677" s="106" t="s">
        <v>2599</v>
      </c>
      <c r="B677" s="107" t="s">
        <v>2600</v>
      </c>
      <c r="C677" s="108" t="s">
        <v>86</v>
      </c>
      <c r="D677" s="107" t="s">
        <v>1574</v>
      </c>
      <c r="E677" s="107" t="s">
        <v>2601</v>
      </c>
      <c r="F677" s="108" t="s">
        <v>142</v>
      </c>
      <c r="G677" s="107">
        <v>26.097200000000001</v>
      </c>
      <c r="H677" s="107">
        <v>2.06</v>
      </c>
      <c r="I677" s="120">
        <v>2.06</v>
      </c>
      <c r="J677" s="107">
        <v>2.4</v>
      </c>
      <c r="K677" s="107">
        <v>16.52</v>
      </c>
      <c r="L677" s="107">
        <v>53.76</v>
      </c>
      <c r="M677" s="107">
        <v>62.63</v>
      </c>
    </row>
    <row r="678" spans="1:13" ht="16.5" hidden="1" customHeight="1">
      <c r="A678" s="106" t="s">
        <v>2602</v>
      </c>
      <c r="B678" s="107" t="s">
        <v>2603</v>
      </c>
      <c r="C678" s="108" t="s">
        <v>86</v>
      </c>
      <c r="D678" s="107" t="s">
        <v>1574</v>
      </c>
      <c r="E678" s="107" t="s">
        <v>1579</v>
      </c>
      <c r="F678" s="108" t="s">
        <v>142</v>
      </c>
      <c r="G678" s="107">
        <v>27.970400000000001</v>
      </c>
      <c r="H678" s="107">
        <v>2.9</v>
      </c>
      <c r="I678" s="120">
        <v>2.9</v>
      </c>
      <c r="J678" s="107">
        <v>3.38</v>
      </c>
      <c r="K678" s="107">
        <v>16.52</v>
      </c>
      <c r="L678" s="107">
        <v>81.11</v>
      </c>
      <c r="M678" s="107">
        <v>94.54</v>
      </c>
    </row>
    <row r="679" spans="1:13" ht="16.5" hidden="1" customHeight="1">
      <c r="A679" s="106" t="s">
        <v>2604</v>
      </c>
      <c r="B679" s="107" t="s">
        <v>2605</v>
      </c>
      <c r="C679" s="108" t="s">
        <v>86</v>
      </c>
      <c r="D679" s="107" t="s">
        <v>2606</v>
      </c>
      <c r="E679" s="107" t="s">
        <v>45</v>
      </c>
      <c r="F679" s="108" t="s">
        <v>142</v>
      </c>
      <c r="G679" s="107">
        <v>40</v>
      </c>
      <c r="H679" s="107">
        <v>0.2</v>
      </c>
      <c r="I679" s="120">
        <v>0.2</v>
      </c>
      <c r="J679" s="107">
        <v>0.23</v>
      </c>
      <c r="K679" s="107">
        <v>16.52</v>
      </c>
      <c r="L679" s="107">
        <v>8</v>
      </c>
      <c r="M679" s="107">
        <v>9.1999999999999993</v>
      </c>
    </row>
    <row r="680" spans="1:13" ht="16.5" hidden="1" customHeight="1">
      <c r="A680" s="106" t="s">
        <v>2607</v>
      </c>
      <c r="B680" s="116" t="s">
        <v>2608</v>
      </c>
      <c r="C680" s="117" t="s">
        <v>355</v>
      </c>
      <c r="D680" s="116" t="s">
        <v>2609</v>
      </c>
      <c r="E680" s="116" t="s">
        <v>45</v>
      </c>
      <c r="F680" s="117" t="s">
        <v>142</v>
      </c>
      <c r="G680" s="116">
        <v>20.2</v>
      </c>
      <c r="H680" s="116">
        <v>32.93</v>
      </c>
      <c r="I680" s="123">
        <v>32.93</v>
      </c>
      <c r="J680" s="116">
        <v>37.21</v>
      </c>
      <c r="K680" s="116">
        <v>13</v>
      </c>
      <c r="L680" s="116">
        <v>665.19</v>
      </c>
      <c r="M680" s="116">
        <v>751.64</v>
      </c>
    </row>
    <row r="681" spans="1:13" ht="16.5" hidden="1" customHeight="1">
      <c r="A681" s="106" t="s">
        <v>2610</v>
      </c>
      <c r="B681" s="116" t="s">
        <v>1493</v>
      </c>
      <c r="C681" s="117" t="s">
        <v>355</v>
      </c>
      <c r="D681" s="116" t="s">
        <v>1494</v>
      </c>
      <c r="E681" s="116" t="s">
        <v>45</v>
      </c>
      <c r="F681" s="117" t="s">
        <v>142</v>
      </c>
      <c r="G681" s="116">
        <v>638.52</v>
      </c>
      <c r="H681" s="116">
        <v>8.52</v>
      </c>
      <c r="I681" s="123">
        <v>8.52</v>
      </c>
      <c r="J681" s="116">
        <v>9.9280000000000008</v>
      </c>
      <c r="K681" s="116">
        <v>16.52</v>
      </c>
      <c r="L681" s="116">
        <v>5440.19</v>
      </c>
      <c r="M681" s="116">
        <v>6339.23</v>
      </c>
    </row>
    <row r="682" spans="1:13" ht="16.5" hidden="1" customHeight="1">
      <c r="A682" s="106" t="s">
        <v>2611</v>
      </c>
      <c r="B682" s="116" t="s">
        <v>1493</v>
      </c>
      <c r="C682" s="117" t="s">
        <v>355</v>
      </c>
      <c r="D682" s="116" t="s">
        <v>1495</v>
      </c>
      <c r="E682" s="116" t="s">
        <v>45</v>
      </c>
      <c r="F682" s="117" t="s">
        <v>142</v>
      </c>
      <c r="G682" s="116">
        <v>293.76</v>
      </c>
      <c r="H682" s="116">
        <v>8.52</v>
      </c>
      <c r="I682" s="123">
        <v>8.52</v>
      </c>
      <c r="J682" s="116">
        <v>9.9280000000000008</v>
      </c>
      <c r="K682" s="116">
        <v>16.52</v>
      </c>
      <c r="L682" s="116">
        <v>2502.84</v>
      </c>
      <c r="M682" s="116">
        <v>2916.45</v>
      </c>
    </row>
    <row r="683" spans="1:13" ht="16.5" hidden="1" customHeight="1">
      <c r="A683" s="106" t="s">
        <v>2612</v>
      </c>
      <c r="B683" s="116" t="s">
        <v>1493</v>
      </c>
      <c r="C683" s="117" t="s">
        <v>355</v>
      </c>
      <c r="D683" s="116" t="s">
        <v>1496</v>
      </c>
      <c r="E683" s="116" t="s">
        <v>45</v>
      </c>
      <c r="F683" s="117" t="s">
        <v>142</v>
      </c>
      <c r="G683" s="116">
        <v>20.399999999999999</v>
      </c>
      <c r="H683" s="116">
        <v>13.25</v>
      </c>
      <c r="I683" s="123">
        <v>13.25</v>
      </c>
      <c r="J683" s="116">
        <v>15.439</v>
      </c>
      <c r="K683" s="116">
        <v>16.52</v>
      </c>
      <c r="L683" s="116">
        <v>270.3</v>
      </c>
      <c r="M683" s="116">
        <v>314.95999999999998</v>
      </c>
    </row>
    <row r="684" spans="1:13" ht="16.5" hidden="1" customHeight="1">
      <c r="A684" s="106" t="s">
        <v>2613</v>
      </c>
      <c r="B684" s="116" t="s">
        <v>1493</v>
      </c>
      <c r="C684" s="117" t="s">
        <v>355</v>
      </c>
      <c r="D684" s="192" t="s">
        <v>1497</v>
      </c>
      <c r="E684" s="116" t="s">
        <v>45</v>
      </c>
      <c r="F684" s="117" t="s">
        <v>142</v>
      </c>
      <c r="G684" s="116">
        <v>146.88</v>
      </c>
      <c r="H684" s="116">
        <v>13.25</v>
      </c>
      <c r="I684" s="123">
        <v>13.25</v>
      </c>
      <c r="J684" s="116">
        <v>15.439</v>
      </c>
      <c r="K684" s="116">
        <v>16.52</v>
      </c>
      <c r="L684" s="116">
        <v>1946.16</v>
      </c>
      <c r="M684" s="116">
        <v>2267.6799999999998</v>
      </c>
    </row>
    <row r="685" spans="1:13" ht="16.5" hidden="1" customHeight="1">
      <c r="A685" s="106" t="s">
        <v>2614</v>
      </c>
      <c r="B685" s="116" t="s">
        <v>1493</v>
      </c>
      <c r="C685" s="117" t="s">
        <v>355</v>
      </c>
      <c r="D685" s="116" t="s">
        <v>1498</v>
      </c>
      <c r="E685" s="116" t="s">
        <v>45</v>
      </c>
      <c r="F685" s="117" t="s">
        <v>142</v>
      </c>
      <c r="G685" s="116">
        <v>24.48</v>
      </c>
      <c r="H685" s="116">
        <v>30.04</v>
      </c>
      <c r="I685" s="123">
        <v>30.04</v>
      </c>
      <c r="J685" s="116">
        <v>35</v>
      </c>
      <c r="K685" s="116">
        <v>16.52</v>
      </c>
      <c r="L685" s="116">
        <v>735.38</v>
      </c>
      <c r="M685" s="116">
        <v>856.8</v>
      </c>
    </row>
    <row r="686" spans="1:13" ht="16.5" hidden="1" customHeight="1">
      <c r="A686" s="106" t="s">
        <v>2615</v>
      </c>
      <c r="B686" s="116" t="s">
        <v>2616</v>
      </c>
      <c r="C686" s="117" t="s">
        <v>355</v>
      </c>
      <c r="D686" s="116" t="s">
        <v>2617</v>
      </c>
      <c r="E686" s="116" t="s">
        <v>2020</v>
      </c>
      <c r="F686" s="117" t="s">
        <v>142</v>
      </c>
      <c r="G686" s="116">
        <v>1</v>
      </c>
      <c r="H686" s="116">
        <v>1632</v>
      </c>
      <c r="I686" s="123">
        <v>1632</v>
      </c>
      <c r="J686" s="116">
        <v>1901.606</v>
      </c>
      <c r="K686" s="116">
        <v>16.52</v>
      </c>
      <c r="L686" s="116">
        <v>1632</v>
      </c>
      <c r="M686" s="116">
        <v>1901.61</v>
      </c>
    </row>
    <row r="687" spans="1:13" ht="16.5" hidden="1" customHeight="1">
      <c r="A687" s="106" t="s">
        <v>2618</v>
      </c>
      <c r="B687" s="116" t="s">
        <v>2619</v>
      </c>
      <c r="C687" s="117" t="s">
        <v>355</v>
      </c>
      <c r="D687" s="116" t="s">
        <v>2620</v>
      </c>
      <c r="E687" s="116" t="s">
        <v>45</v>
      </c>
      <c r="F687" s="117" t="s">
        <v>344</v>
      </c>
      <c r="G687" s="116">
        <v>2123.0160000000001</v>
      </c>
      <c r="H687" s="116">
        <v>4.42</v>
      </c>
      <c r="I687" s="123">
        <v>4.42</v>
      </c>
      <c r="J687" s="116">
        <v>4.9950000000000001</v>
      </c>
      <c r="K687" s="116">
        <v>13</v>
      </c>
      <c r="L687" s="116">
        <v>9383.73</v>
      </c>
      <c r="M687" s="116">
        <v>10604.46</v>
      </c>
    </row>
    <row r="688" spans="1:13" ht="16.5" hidden="1" customHeight="1">
      <c r="A688" s="106" t="s">
        <v>2621</v>
      </c>
      <c r="B688" s="107" t="s">
        <v>2622</v>
      </c>
      <c r="C688" s="108" t="s">
        <v>86</v>
      </c>
      <c r="D688" s="107" t="s">
        <v>2623</v>
      </c>
      <c r="E688" s="107" t="s">
        <v>2624</v>
      </c>
      <c r="F688" s="108" t="s">
        <v>344</v>
      </c>
      <c r="G688" s="107">
        <v>2</v>
      </c>
      <c r="H688" s="107">
        <v>5.18</v>
      </c>
      <c r="I688" s="120">
        <v>5.18</v>
      </c>
      <c r="J688" s="107">
        <v>6.04</v>
      </c>
      <c r="K688" s="107">
        <v>16.52</v>
      </c>
      <c r="L688" s="107">
        <v>10.36</v>
      </c>
      <c r="M688" s="107">
        <v>12.08</v>
      </c>
    </row>
    <row r="689" spans="1:13" ht="16.5" hidden="1" customHeight="1">
      <c r="A689" s="106" t="s">
        <v>2625</v>
      </c>
      <c r="B689" s="116" t="s">
        <v>2626</v>
      </c>
      <c r="C689" s="117" t="s">
        <v>355</v>
      </c>
      <c r="D689" s="116" t="s">
        <v>2627</v>
      </c>
      <c r="E689" s="116" t="s">
        <v>45</v>
      </c>
      <c r="F689" s="117" t="s">
        <v>344</v>
      </c>
      <c r="G689" s="116">
        <v>133.13999999999999</v>
      </c>
      <c r="H689" s="116">
        <v>7.03</v>
      </c>
      <c r="I689" s="123">
        <v>7.03</v>
      </c>
      <c r="J689" s="116">
        <v>7.944</v>
      </c>
      <c r="K689" s="116">
        <v>13</v>
      </c>
      <c r="L689" s="116">
        <v>935.97</v>
      </c>
      <c r="M689" s="116">
        <v>1057.6600000000001</v>
      </c>
    </row>
    <row r="690" spans="1:13" ht="16.5" hidden="1" customHeight="1">
      <c r="A690" s="106" t="s">
        <v>2628</v>
      </c>
      <c r="B690" s="116" t="s">
        <v>2626</v>
      </c>
      <c r="C690" s="117" t="s">
        <v>355</v>
      </c>
      <c r="D690" s="116" t="s">
        <v>2629</v>
      </c>
      <c r="E690" s="116" t="s">
        <v>45</v>
      </c>
      <c r="F690" s="117" t="s">
        <v>344</v>
      </c>
      <c r="G690" s="116">
        <v>313.95</v>
      </c>
      <c r="H690" s="116">
        <v>5.0999999999999996</v>
      </c>
      <c r="I690" s="123">
        <v>5.0999999999999996</v>
      </c>
      <c r="J690" s="116">
        <v>5.9429999999999996</v>
      </c>
      <c r="K690" s="116">
        <v>16.52</v>
      </c>
      <c r="L690" s="116">
        <v>1601.15</v>
      </c>
      <c r="M690" s="116">
        <v>1865.8</v>
      </c>
    </row>
    <row r="691" spans="1:13" ht="16.5" hidden="1" customHeight="1">
      <c r="A691" s="106" t="s">
        <v>2630</v>
      </c>
      <c r="B691" s="107" t="s">
        <v>1499</v>
      </c>
      <c r="C691" s="108" t="s">
        <v>86</v>
      </c>
      <c r="D691" s="107" t="s">
        <v>1500</v>
      </c>
      <c r="E691" s="107" t="s">
        <v>1501</v>
      </c>
      <c r="F691" s="108" t="s">
        <v>1502</v>
      </c>
      <c r="G691" s="107">
        <v>674.80949999999996</v>
      </c>
      <c r="H691" s="107">
        <v>2.4</v>
      </c>
      <c r="I691" s="120">
        <v>2.4</v>
      </c>
      <c r="J691" s="107">
        <v>2.8</v>
      </c>
      <c r="K691" s="107">
        <v>16.52</v>
      </c>
      <c r="L691" s="107">
        <v>1619.54</v>
      </c>
      <c r="M691" s="107">
        <v>1889.47</v>
      </c>
    </row>
    <row r="692" spans="1:13" ht="16.5" hidden="1" customHeight="1">
      <c r="A692" s="106" t="s">
        <v>2631</v>
      </c>
      <c r="B692" s="107" t="s">
        <v>2632</v>
      </c>
      <c r="C692" s="108" t="s">
        <v>86</v>
      </c>
      <c r="D692" s="107" t="s">
        <v>2633</v>
      </c>
      <c r="E692" s="107" t="s">
        <v>88</v>
      </c>
      <c r="F692" s="108" t="s">
        <v>127</v>
      </c>
      <c r="G692" s="107">
        <v>0.05</v>
      </c>
      <c r="H692" s="107">
        <v>12.62</v>
      </c>
      <c r="I692" s="120">
        <v>12.62</v>
      </c>
      <c r="J692" s="107">
        <v>14.7</v>
      </c>
      <c r="K692" s="107">
        <v>16.52</v>
      </c>
      <c r="L692" s="107">
        <v>0.63</v>
      </c>
      <c r="M692" s="107">
        <v>0.74</v>
      </c>
    </row>
    <row r="693" spans="1:13" ht="16.5" hidden="1" customHeight="1">
      <c r="A693" s="106" t="s">
        <v>2634</v>
      </c>
      <c r="B693" s="107" t="s">
        <v>1503</v>
      </c>
      <c r="C693" s="108" t="s">
        <v>86</v>
      </c>
      <c r="D693" s="107" t="s">
        <v>1504</v>
      </c>
      <c r="E693" s="107" t="s">
        <v>1505</v>
      </c>
      <c r="F693" s="108" t="s">
        <v>103</v>
      </c>
      <c r="G693" s="107">
        <v>138.72</v>
      </c>
      <c r="H693" s="107">
        <v>63.75</v>
      </c>
      <c r="I693" s="120">
        <v>63.75</v>
      </c>
      <c r="J693" s="107">
        <v>74.28</v>
      </c>
      <c r="K693" s="107">
        <v>16.52</v>
      </c>
      <c r="L693" s="107">
        <v>8843.4</v>
      </c>
      <c r="M693" s="107">
        <v>10304.120000000001</v>
      </c>
    </row>
    <row r="694" spans="1:13" ht="16.5" hidden="1" customHeight="1">
      <c r="A694" s="106" t="s">
        <v>2635</v>
      </c>
      <c r="B694" s="107" t="s">
        <v>2636</v>
      </c>
      <c r="C694" s="108" t="s">
        <v>86</v>
      </c>
      <c r="D694" s="107" t="s">
        <v>2584</v>
      </c>
      <c r="E694" s="107" t="s">
        <v>2637</v>
      </c>
      <c r="F694" s="108" t="s">
        <v>103</v>
      </c>
      <c r="G694" s="107">
        <v>0.17</v>
      </c>
      <c r="H694" s="107">
        <v>53.88</v>
      </c>
      <c r="I694" s="120">
        <v>53.88</v>
      </c>
      <c r="J694" s="107">
        <v>62.78</v>
      </c>
      <c r="K694" s="107">
        <v>16.52</v>
      </c>
      <c r="L694" s="107">
        <v>9.16</v>
      </c>
      <c r="M694" s="107">
        <v>10.67</v>
      </c>
    </row>
    <row r="695" spans="1:13" ht="16.5" hidden="1" customHeight="1">
      <c r="A695" s="106" t="s">
        <v>2638</v>
      </c>
      <c r="B695" s="116" t="s">
        <v>1506</v>
      </c>
      <c r="C695" s="117" t="s">
        <v>355</v>
      </c>
      <c r="D695" s="116" t="s">
        <v>1507</v>
      </c>
      <c r="E695" s="116" t="s">
        <v>1508</v>
      </c>
      <c r="F695" s="117" t="s">
        <v>344</v>
      </c>
      <c r="G695" s="116">
        <v>9527.76</v>
      </c>
      <c r="H695" s="116">
        <v>1.78</v>
      </c>
      <c r="I695" s="123">
        <v>1.78</v>
      </c>
      <c r="J695" s="116">
        <v>2.0739999999999998</v>
      </c>
      <c r="K695" s="116">
        <v>16.52</v>
      </c>
      <c r="L695" s="116">
        <v>16959.41</v>
      </c>
      <c r="M695" s="116">
        <v>19760.57</v>
      </c>
    </row>
    <row r="696" spans="1:13" ht="16.5" hidden="1" customHeight="1">
      <c r="A696" s="106" t="s">
        <v>2639</v>
      </c>
      <c r="B696" s="168" t="s">
        <v>1506</v>
      </c>
      <c r="C696" s="169" t="s">
        <v>355</v>
      </c>
      <c r="D696" s="168" t="s">
        <v>2640</v>
      </c>
      <c r="E696" s="168" t="s">
        <v>45</v>
      </c>
      <c r="F696" s="169" t="s">
        <v>344</v>
      </c>
      <c r="G696" s="168">
        <v>2290.0680000000002</v>
      </c>
      <c r="H696" s="168">
        <v>1.92</v>
      </c>
      <c r="I696" s="170">
        <v>1.92</v>
      </c>
      <c r="J696" s="168">
        <v>2.2370000000000001</v>
      </c>
      <c r="K696" s="168">
        <v>16.52</v>
      </c>
      <c r="L696" s="168">
        <v>4396.93</v>
      </c>
      <c r="M696" s="168">
        <v>5122.88</v>
      </c>
    </row>
    <row r="697" spans="1:13" ht="16.5" hidden="1" customHeight="1">
      <c r="A697" s="106" t="s">
        <v>2641</v>
      </c>
      <c r="B697" s="116" t="s">
        <v>1506</v>
      </c>
      <c r="C697" s="117" t="s">
        <v>355</v>
      </c>
      <c r="D697" s="116" t="s">
        <v>1509</v>
      </c>
      <c r="E697" s="116" t="s">
        <v>1508</v>
      </c>
      <c r="F697" s="117" t="s">
        <v>344</v>
      </c>
      <c r="G697" s="116">
        <v>4702.5</v>
      </c>
      <c r="H697" s="116">
        <v>2.11</v>
      </c>
      <c r="I697" s="123">
        <v>2.11</v>
      </c>
      <c r="J697" s="116">
        <v>2.46</v>
      </c>
      <c r="K697" s="116">
        <v>16.52</v>
      </c>
      <c r="L697" s="116">
        <v>9922.2800000000007</v>
      </c>
      <c r="M697" s="116">
        <v>11568.15</v>
      </c>
    </row>
    <row r="698" spans="1:13" ht="16.5" hidden="1" customHeight="1">
      <c r="A698" s="106" t="s">
        <v>2642</v>
      </c>
      <c r="B698" s="116" t="s">
        <v>1506</v>
      </c>
      <c r="C698" s="117" t="s">
        <v>355</v>
      </c>
      <c r="D698" s="116" t="s">
        <v>1510</v>
      </c>
      <c r="E698" s="116" t="s">
        <v>45</v>
      </c>
      <c r="F698" s="117" t="s">
        <v>344</v>
      </c>
      <c r="G698" s="116">
        <v>3511.9007999999999</v>
      </c>
      <c r="H698" s="116">
        <v>3.26</v>
      </c>
      <c r="I698" s="123">
        <v>3.26</v>
      </c>
      <c r="J698" s="116">
        <v>3.7989999999999999</v>
      </c>
      <c r="K698" s="116">
        <v>16.52</v>
      </c>
      <c r="L698" s="116">
        <v>11448.8</v>
      </c>
      <c r="M698" s="116">
        <v>13341.71</v>
      </c>
    </row>
    <row r="699" spans="1:13" ht="16.5" hidden="1" customHeight="1">
      <c r="A699" s="106" t="s">
        <v>2643</v>
      </c>
      <c r="B699" s="116" t="s">
        <v>1506</v>
      </c>
      <c r="C699" s="117" t="s">
        <v>355</v>
      </c>
      <c r="D699" s="116" t="s">
        <v>1511</v>
      </c>
      <c r="E699" s="116" t="s">
        <v>1508</v>
      </c>
      <c r="F699" s="117" t="s">
        <v>344</v>
      </c>
      <c r="G699" s="116">
        <v>566.24400000000003</v>
      </c>
      <c r="H699" s="116">
        <v>7.12</v>
      </c>
      <c r="I699" s="123">
        <v>7.12</v>
      </c>
      <c r="J699" s="116">
        <v>8.2959999999999994</v>
      </c>
      <c r="K699" s="116">
        <v>16.52</v>
      </c>
      <c r="L699" s="116">
        <v>4031.66</v>
      </c>
      <c r="M699" s="116">
        <v>4697.5600000000004</v>
      </c>
    </row>
    <row r="700" spans="1:13" ht="16.5" hidden="1" customHeight="1">
      <c r="A700" s="106" t="s">
        <v>2644</v>
      </c>
      <c r="B700" s="116" t="s">
        <v>1506</v>
      </c>
      <c r="C700" s="117" t="s">
        <v>355</v>
      </c>
      <c r="D700" s="116" t="s">
        <v>2645</v>
      </c>
      <c r="E700" s="116" t="s">
        <v>2646</v>
      </c>
      <c r="F700" s="117" t="s">
        <v>344</v>
      </c>
      <c r="G700" s="116">
        <v>3135</v>
      </c>
      <c r="H700" s="116">
        <v>2.93</v>
      </c>
      <c r="I700" s="123">
        <v>2.93</v>
      </c>
      <c r="J700" s="116">
        <v>3.4140000000000001</v>
      </c>
      <c r="K700" s="116">
        <v>16.52</v>
      </c>
      <c r="L700" s="116">
        <v>9185.5499999999993</v>
      </c>
      <c r="M700" s="116">
        <v>10702.89</v>
      </c>
    </row>
    <row r="701" spans="1:13" ht="16.5" hidden="1" customHeight="1">
      <c r="A701" s="106" t="s">
        <v>2647</v>
      </c>
      <c r="B701" s="116" t="s">
        <v>1506</v>
      </c>
      <c r="C701" s="117" t="s">
        <v>355</v>
      </c>
      <c r="D701" s="116" t="s">
        <v>1507</v>
      </c>
      <c r="E701" s="116" t="s">
        <v>1508</v>
      </c>
      <c r="F701" s="117" t="s">
        <v>344</v>
      </c>
      <c r="G701" s="116">
        <v>11660</v>
      </c>
      <c r="H701" s="116">
        <v>1.41</v>
      </c>
      <c r="I701" s="123">
        <v>1.41</v>
      </c>
      <c r="J701" s="116">
        <v>1.643</v>
      </c>
      <c r="K701" s="116">
        <v>16.52</v>
      </c>
      <c r="L701" s="116">
        <v>16440.599999999999</v>
      </c>
      <c r="M701" s="116">
        <v>19157.38</v>
      </c>
    </row>
    <row r="702" spans="1:13" ht="16.5" hidden="1" customHeight="1">
      <c r="A702" s="106" t="s">
        <v>2648</v>
      </c>
      <c r="B702" s="168" t="s">
        <v>1506</v>
      </c>
      <c r="C702" s="169" t="s">
        <v>355</v>
      </c>
      <c r="D702" s="168" t="s">
        <v>2640</v>
      </c>
      <c r="E702" s="168" t="s">
        <v>45</v>
      </c>
      <c r="F702" s="169" t="s">
        <v>344</v>
      </c>
      <c r="G702" s="168">
        <v>1526.712</v>
      </c>
      <c r="H702" s="168">
        <v>1.41</v>
      </c>
      <c r="I702" s="170">
        <v>1.41</v>
      </c>
      <c r="J702" s="168">
        <v>1.643</v>
      </c>
      <c r="K702" s="168">
        <v>16.52</v>
      </c>
      <c r="L702" s="168">
        <v>2152.66</v>
      </c>
      <c r="M702" s="168">
        <v>2508.39</v>
      </c>
    </row>
    <row r="703" spans="1:13" ht="16.5" hidden="1" customHeight="1">
      <c r="A703" s="106" t="s">
        <v>2649</v>
      </c>
      <c r="B703" s="116" t="s">
        <v>1506</v>
      </c>
      <c r="C703" s="117" t="s">
        <v>355</v>
      </c>
      <c r="D703" s="116" t="s">
        <v>1509</v>
      </c>
      <c r="E703" s="116" t="s">
        <v>1508</v>
      </c>
      <c r="F703" s="117" t="s">
        <v>344</v>
      </c>
      <c r="G703" s="116">
        <v>8965</v>
      </c>
      <c r="H703" s="116">
        <v>1.41</v>
      </c>
      <c r="I703" s="123">
        <v>1.41</v>
      </c>
      <c r="J703" s="116">
        <v>1.643</v>
      </c>
      <c r="K703" s="116">
        <v>16.52</v>
      </c>
      <c r="L703" s="116">
        <v>12640.65</v>
      </c>
      <c r="M703" s="116">
        <v>14729.5</v>
      </c>
    </row>
    <row r="704" spans="1:13" ht="16.5" hidden="1" customHeight="1">
      <c r="A704" s="111" t="s">
        <v>2650</v>
      </c>
      <c r="B704" s="140" t="s">
        <v>1506</v>
      </c>
      <c r="C704" s="141" t="s">
        <v>355</v>
      </c>
      <c r="D704" s="140" t="s">
        <v>1510</v>
      </c>
      <c r="E704" s="140" t="s">
        <v>45</v>
      </c>
      <c r="F704" s="141" t="s">
        <v>344</v>
      </c>
      <c r="G704" s="140">
        <v>30888</v>
      </c>
      <c r="H704" s="140">
        <v>4.01</v>
      </c>
      <c r="I704" s="144">
        <v>4.01</v>
      </c>
      <c r="J704" s="140">
        <v>4.6719999999999997</v>
      </c>
      <c r="K704" s="140">
        <v>16.52</v>
      </c>
      <c r="L704" s="140">
        <v>123860.88</v>
      </c>
      <c r="M704" s="140">
        <v>144308.74</v>
      </c>
    </row>
    <row r="705" spans="1:13" ht="16.5" hidden="1" customHeight="1">
      <c r="A705" s="111" t="s">
        <v>2651</v>
      </c>
      <c r="B705" s="140" t="s">
        <v>1506</v>
      </c>
      <c r="C705" s="141" t="s">
        <v>355</v>
      </c>
      <c r="D705" s="140" t="s">
        <v>1510</v>
      </c>
      <c r="E705" s="140" t="s">
        <v>45</v>
      </c>
      <c r="F705" s="141" t="s">
        <v>344</v>
      </c>
      <c r="G705" s="140">
        <v>2107.1405</v>
      </c>
      <c r="H705" s="140">
        <v>3.8</v>
      </c>
      <c r="I705" s="144">
        <v>3.8</v>
      </c>
      <c r="J705" s="140">
        <v>4.4279999999999999</v>
      </c>
      <c r="K705" s="140">
        <v>16.52</v>
      </c>
      <c r="L705" s="140">
        <v>8007.13</v>
      </c>
      <c r="M705" s="140">
        <v>9330.42</v>
      </c>
    </row>
    <row r="706" spans="1:13" ht="16.5" hidden="1" customHeight="1">
      <c r="A706" s="111" t="s">
        <v>2652</v>
      </c>
      <c r="B706" s="140" t="s">
        <v>1506</v>
      </c>
      <c r="C706" s="141" t="s">
        <v>355</v>
      </c>
      <c r="D706" s="140" t="s">
        <v>1511</v>
      </c>
      <c r="E706" s="140" t="s">
        <v>1508</v>
      </c>
      <c r="F706" s="141" t="s">
        <v>344</v>
      </c>
      <c r="G706" s="140">
        <v>2831.22</v>
      </c>
      <c r="H706" s="140">
        <v>6.75</v>
      </c>
      <c r="I706" s="144">
        <v>6.75</v>
      </c>
      <c r="J706" s="140">
        <v>7.8650000000000002</v>
      </c>
      <c r="K706" s="140">
        <v>16.52</v>
      </c>
      <c r="L706" s="140">
        <v>19110.740000000002</v>
      </c>
      <c r="M706" s="140">
        <v>22267.55</v>
      </c>
    </row>
    <row r="707" spans="1:13" ht="16.5" hidden="1" customHeight="1">
      <c r="A707" s="111" t="s">
        <v>2653</v>
      </c>
      <c r="B707" s="140" t="s">
        <v>1506</v>
      </c>
      <c r="C707" s="141" t="s">
        <v>355</v>
      </c>
      <c r="D707" s="140" t="s">
        <v>1511</v>
      </c>
      <c r="E707" s="140" t="s">
        <v>1508</v>
      </c>
      <c r="F707" s="141" t="s">
        <v>344</v>
      </c>
      <c r="G707" s="140">
        <v>566.24400000000003</v>
      </c>
      <c r="H707" s="140">
        <v>5.47</v>
      </c>
      <c r="I707" s="144">
        <v>5.47</v>
      </c>
      <c r="J707" s="140">
        <v>6.3739999999999997</v>
      </c>
      <c r="K707" s="140">
        <v>16.52</v>
      </c>
      <c r="L707" s="140">
        <v>3097.35</v>
      </c>
      <c r="M707" s="140">
        <v>3609.24</v>
      </c>
    </row>
    <row r="708" spans="1:13" ht="16.5" hidden="1" customHeight="1">
      <c r="A708" s="106" t="s">
        <v>2654</v>
      </c>
      <c r="B708" s="193" t="s">
        <v>2655</v>
      </c>
      <c r="C708" s="194" t="s">
        <v>355</v>
      </c>
      <c r="D708" s="193" t="s">
        <v>2656</v>
      </c>
      <c r="E708" s="193" t="s">
        <v>45</v>
      </c>
      <c r="F708" s="194" t="s">
        <v>344</v>
      </c>
      <c r="G708" s="193">
        <v>16340.098</v>
      </c>
      <c r="H708" s="193">
        <v>2.21</v>
      </c>
      <c r="I708" s="199">
        <v>2.21</v>
      </c>
      <c r="J708" s="193">
        <v>2.5750000000000002</v>
      </c>
      <c r="K708" s="193">
        <v>16.52</v>
      </c>
      <c r="L708" s="193">
        <v>36111.620000000003</v>
      </c>
      <c r="M708" s="193">
        <v>42075.75</v>
      </c>
    </row>
    <row r="709" spans="1:13" ht="16.5" hidden="1" customHeight="1">
      <c r="A709" s="106" t="s">
        <v>2657</v>
      </c>
      <c r="B709" s="116" t="s">
        <v>2655</v>
      </c>
      <c r="C709" s="117" t="s">
        <v>355</v>
      </c>
      <c r="D709" s="116" t="s">
        <v>2658</v>
      </c>
      <c r="E709" s="116" t="s">
        <v>45</v>
      </c>
      <c r="F709" s="117" t="s">
        <v>344</v>
      </c>
      <c r="G709" s="116">
        <v>2260.3200000000002</v>
      </c>
      <c r="H709" s="116">
        <v>1.5</v>
      </c>
      <c r="I709" s="123">
        <v>1.5</v>
      </c>
      <c r="J709" s="116">
        <v>1.748</v>
      </c>
      <c r="K709" s="116">
        <v>16.52</v>
      </c>
      <c r="L709" s="116">
        <v>3390.48</v>
      </c>
      <c r="M709" s="116">
        <v>3951.04</v>
      </c>
    </row>
    <row r="710" spans="1:13" ht="16.5" hidden="1" customHeight="1">
      <c r="A710" s="106" t="s">
        <v>2659</v>
      </c>
      <c r="B710" s="193" t="s">
        <v>2655</v>
      </c>
      <c r="C710" s="194" t="s">
        <v>355</v>
      </c>
      <c r="D710" s="193" t="s">
        <v>2660</v>
      </c>
      <c r="E710" s="193" t="s">
        <v>45</v>
      </c>
      <c r="F710" s="194" t="s">
        <v>344</v>
      </c>
      <c r="G710" s="193">
        <v>1081.2</v>
      </c>
      <c r="H710" s="193">
        <v>2.98</v>
      </c>
      <c r="I710" s="199">
        <v>2.98</v>
      </c>
      <c r="J710" s="193">
        <v>3.472</v>
      </c>
      <c r="K710" s="193">
        <v>16.52</v>
      </c>
      <c r="L710" s="193">
        <v>3221.98</v>
      </c>
      <c r="M710" s="193">
        <v>3753.93</v>
      </c>
    </row>
    <row r="711" spans="1:13" ht="16.5" hidden="1" customHeight="1">
      <c r="A711" s="106" t="s">
        <v>2661</v>
      </c>
      <c r="B711" s="116" t="s">
        <v>2655</v>
      </c>
      <c r="C711" s="117" t="s">
        <v>355</v>
      </c>
      <c r="D711" s="116" t="s">
        <v>2662</v>
      </c>
      <c r="E711" s="116" t="s">
        <v>45</v>
      </c>
      <c r="F711" s="117" t="s">
        <v>344</v>
      </c>
      <c r="G711" s="116">
        <v>5959.6570000000002</v>
      </c>
      <c r="H711" s="116">
        <v>3.16</v>
      </c>
      <c r="I711" s="123">
        <v>3.16</v>
      </c>
      <c r="J711" s="116">
        <v>3.6819999999999999</v>
      </c>
      <c r="K711" s="116">
        <v>16.52</v>
      </c>
      <c r="L711" s="116">
        <v>18832.52</v>
      </c>
      <c r="M711" s="116">
        <v>21943.46</v>
      </c>
    </row>
    <row r="712" spans="1:13" ht="16.5" hidden="1" customHeight="1">
      <c r="A712" s="106" t="s">
        <v>2663</v>
      </c>
      <c r="B712" s="116" t="s">
        <v>2655</v>
      </c>
      <c r="C712" s="117" t="s">
        <v>355</v>
      </c>
      <c r="D712" s="116" t="s">
        <v>2664</v>
      </c>
      <c r="E712" s="116" t="s">
        <v>45</v>
      </c>
      <c r="F712" s="117" t="s">
        <v>344</v>
      </c>
      <c r="G712" s="116">
        <v>940.44</v>
      </c>
      <c r="H712" s="116">
        <v>3.8</v>
      </c>
      <c r="I712" s="123">
        <v>3.8</v>
      </c>
      <c r="J712" s="116">
        <v>4.4279999999999999</v>
      </c>
      <c r="K712" s="116">
        <v>16.52</v>
      </c>
      <c r="L712" s="116">
        <v>3573.67</v>
      </c>
      <c r="M712" s="116">
        <v>4164.2700000000004</v>
      </c>
    </row>
    <row r="713" spans="1:13" ht="16.5" hidden="1" customHeight="1">
      <c r="A713" s="106" t="s">
        <v>2665</v>
      </c>
      <c r="B713" s="116" t="s">
        <v>2655</v>
      </c>
      <c r="C713" s="117" t="s">
        <v>355</v>
      </c>
      <c r="D713" s="116" t="s">
        <v>2666</v>
      </c>
      <c r="E713" s="116" t="s">
        <v>45</v>
      </c>
      <c r="F713" s="117" t="s">
        <v>344</v>
      </c>
      <c r="G713" s="116">
        <v>515.1</v>
      </c>
      <c r="H713" s="116">
        <v>2.98</v>
      </c>
      <c r="I713" s="123">
        <v>2.98</v>
      </c>
      <c r="J713" s="116">
        <v>3.472</v>
      </c>
      <c r="K713" s="116">
        <v>16.52</v>
      </c>
      <c r="L713" s="116">
        <v>1535</v>
      </c>
      <c r="M713" s="116">
        <v>1788.43</v>
      </c>
    </row>
    <row r="714" spans="1:13" ht="16.5" hidden="1" customHeight="1">
      <c r="A714" s="106" t="s">
        <v>2667</v>
      </c>
      <c r="B714" s="116" t="s">
        <v>2655</v>
      </c>
      <c r="C714" s="117" t="s">
        <v>355</v>
      </c>
      <c r="D714" s="116" t="s">
        <v>2668</v>
      </c>
      <c r="E714" s="116" t="s">
        <v>45</v>
      </c>
      <c r="F714" s="117" t="s">
        <v>344</v>
      </c>
      <c r="G714" s="116">
        <v>515.1</v>
      </c>
      <c r="H714" s="116">
        <v>5.69</v>
      </c>
      <c r="I714" s="123">
        <v>5.69</v>
      </c>
      <c r="J714" s="116">
        <v>6.63</v>
      </c>
      <c r="K714" s="116">
        <v>16.52</v>
      </c>
      <c r="L714" s="116">
        <v>2930.92</v>
      </c>
      <c r="M714" s="116">
        <v>3415.11</v>
      </c>
    </row>
    <row r="715" spans="1:13" ht="16.5" hidden="1" customHeight="1">
      <c r="A715" s="106" t="s">
        <v>2669</v>
      </c>
      <c r="B715" s="116" t="s">
        <v>2655</v>
      </c>
      <c r="C715" s="117" t="s">
        <v>355</v>
      </c>
      <c r="D715" s="116" t="s">
        <v>2670</v>
      </c>
      <c r="E715" s="116" t="s">
        <v>45</v>
      </c>
      <c r="F715" s="117" t="s">
        <v>344</v>
      </c>
      <c r="G715" s="116">
        <v>3581.3944000000001</v>
      </c>
      <c r="H715" s="116">
        <v>5.5</v>
      </c>
      <c r="I715" s="123">
        <v>5.5</v>
      </c>
      <c r="J715" s="116">
        <v>6.4089999999999998</v>
      </c>
      <c r="K715" s="116">
        <v>16.52</v>
      </c>
      <c r="L715" s="116">
        <v>19697.669999999998</v>
      </c>
      <c r="M715" s="116">
        <v>22953.16</v>
      </c>
    </row>
    <row r="716" spans="1:13" ht="16.5" hidden="1" customHeight="1">
      <c r="A716" s="106" t="s">
        <v>2671</v>
      </c>
      <c r="B716" s="116" t="s">
        <v>2655</v>
      </c>
      <c r="C716" s="117" t="s">
        <v>355</v>
      </c>
      <c r="D716" s="116" t="s">
        <v>2660</v>
      </c>
      <c r="E716" s="116" t="s">
        <v>45</v>
      </c>
      <c r="F716" s="117" t="s">
        <v>344</v>
      </c>
      <c r="G716" s="116">
        <v>4878.4570000000003</v>
      </c>
      <c r="H716" s="116">
        <v>2.6</v>
      </c>
      <c r="I716" s="123">
        <v>2.6</v>
      </c>
      <c r="J716" s="116">
        <v>3.03</v>
      </c>
      <c r="K716" s="116">
        <v>16.52</v>
      </c>
      <c r="L716" s="116">
        <v>12683.99</v>
      </c>
      <c r="M716" s="116">
        <v>14781.72</v>
      </c>
    </row>
    <row r="717" spans="1:13" ht="16.5" hidden="1" customHeight="1">
      <c r="A717" s="106" t="s">
        <v>2672</v>
      </c>
      <c r="B717" s="116" t="s">
        <v>2655</v>
      </c>
      <c r="C717" s="117" t="s">
        <v>355</v>
      </c>
      <c r="D717" s="116" t="s">
        <v>2664</v>
      </c>
      <c r="E717" s="116" t="s">
        <v>45</v>
      </c>
      <c r="F717" s="117" t="s">
        <v>344</v>
      </c>
      <c r="G717" s="116">
        <v>2203.1999999999998</v>
      </c>
      <c r="H717" s="116">
        <v>2.5</v>
      </c>
      <c r="I717" s="123">
        <v>2.5</v>
      </c>
      <c r="J717" s="116">
        <v>2.82</v>
      </c>
      <c r="K717" s="116">
        <v>13</v>
      </c>
      <c r="L717" s="116">
        <v>5508</v>
      </c>
      <c r="M717" s="116">
        <v>6213.02</v>
      </c>
    </row>
    <row r="718" spans="1:13" ht="16.5" hidden="1" customHeight="1">
      <c r="A718" s="106" t="s">
        <v>2673</v>
      </c>
      <c r="B718" s="116" t="s">
        <v>2655</v>
      </c>
      <c r="C718" s="117" t="s">
        <v>355</v>
      </c>
      <c r="D718" s="116" t="s">
        <v>2666</v>
      </c>
      <c r="E718" s="116" t="s">
        <v>45</v>
      </c>
      <c r="F718" s="117" t="s">
        <v>344</v>
      </c>
      <c r="G718" s="116">
        <v>4145.7695999999996</v>
      </c>
      <c r="H718" s="116">
        <v>2.4900000000000002</v>
      </c>
      <c r="I718" s="123">
        <v>2.4900000000000002</v>
      </c>
      <c r="J718" s="116">
        <v>2.9009999999999998</v>
      </c>
      <c r="K718" s="116">
        <v>16.52</v>
      </c>
      <c r="L718" s="116">
        <v>10322.969999999999</v>
      </c>
      <c r="M718" s="116">
        <v>12026.88</v>
      </c>
    </row>
    <row r="719" spans="1:13" ht="16.5" hidden="1" customHeight="1">
      <c r="A719" s="111" t="s">
        <v>2674</v>
      </c>
      <c r="B719" s="140" t="s">
        <v>2655</v>
      </c>
      <c r="C719" s="141" t="s">
        <v>355</v>
      </c>
      <c r="D719" s="140" t="s">
        <v>2668</v>
      </c>
      <c r="E719" s="140" t="s">
        <v>45</v>
      </c>
      <c r="F719" s="141" t="s">
        <v>344</v>
      </c>
      <c r="G719" s="140">
        <v>3380.7696000000001</v>
      </c>
      <c r="H719" s="140">
        <v>2.33</v>
      </c>
      <c r="I719" s="144">
        <v>2.33</v>
      </c>
      <c r="J719" s="140">
        <v>2.7149999999999999</v>
      </c>
      <c r="K719" s="140">
        <v>16.52</v>
      </c>
      <c r="L719" s="140">
        <v>7877.19</v>
      </c>
      <c r="M719" s="140">
        <v>9178.7900000000009</v>
      </c>
    </row>
    <row r="720" spans="1:13" ht="16.5" hidden="1" customHeight="1">
      <c r="A720" s="111" t="s">
        <v>2675</v>
      </c>
      <c r="B720" s="140" t="s">
        <v>2655</v>
      </c>
      <c r="C720" s="141" t="s">
        <v>355</v>
      </c>
      <c r="D720" s="140" t="s">
        <v>2668</v>
      </c>
      <c r="E720" s="140" t="s">
        <v>45</v>
      </c>
      <c r="F720" s="141" t="s">
        <v>344</v>
      </c>
      <c r="G720" s="140">
        <v>765</v>
      </c>
      <c r="H720" s="140">
        <v>2.4900000000000002</v>
      </c>
      <c r="I720" s="144">
        <v>2.4900000000000002</v>
      </c>
      <c r="J720" s="140">
        <v>2.9009999999999998</v>
      </c>
      <c r="K720" s="140">
        <v>16.52</v>
      </c>
      <c r="L720" s="140">
        <v>1904.85</v>
      </c>
      <c r="M720" s="140">
        <v>2219.27</v>
      </c>
    </row>
    <row r="721" spans="1:13" ht="16.5" hidden="1" customHeight="1">
      <c r="A721" s="106" t="s">
        <v>2676</v>
      </c>
      <c r="B721" s="116" t="s">
        <v>2655</v>
      </c>
      <c r="C721" s="117" t="s">
        <v>355</v>
      </c>
      <c r="D721" s="116" t="s">
        <v>2670</v>
      </c>
      <c r="E721" s="116" t="s">
        <v>45</v>
      </c>
      <c r="F721" s="117" t="s">
        <v>344</v>
      </c>
      <c r="G721" s="116">
        <v>897.6</v>
      </c>
      <c r="H721" s="116">
        <v>2.4900000000000002</v>
      </c>
      <c r="I721" s="123">
        <v>2.4900000000000002</v>
      </c>
      <c r="J721" s="116">
        <v>2.9009999999999998</v>
      </c>
      <c r="K721" s="116">
        <v>16.52</v>
      </c>
      <c r="L721" s="116">
        <v>2235.02</v>
      </c>
      <c r="M721" s="116">
        <v>2603.94</v>
      </c>
    </row>
    <row r="722" spans="1:13" ht="16.5" hidden="1" customHeight="1">
      <c r="A722" s="111" t="s">
        <v>2677</v>
      </c>
      <c r="B722" s="195" t="s">
        <v>1512</v>
      </c>
      <c r="C722" s="196" t="s">
        <v>86</v>
      </c>
      <c r="D722" s="195" t="s">
        <v>1513</v>
      </c>
      <c r="E722" s="195" t="s">
        <v>1514</v>
      </c>
      <c r="F722" s="196" t="s">
        <v>344</v>
      </c>
      <c r="G722" s="195">
        <v>2060.9724000000001</v>
      </c>
      <c r="H722" s="195">
        <v>1.88</v>
      </c>
      <c r="I722" s="129">
        <v>2.41</v>
      </c>
      <c r="J722" s="195">
        <v>2.41</v>
      </c>
      <c r="K722" s="195">
        <v>0</v>
      </c>
      <c r="L722" s="195">
        <v>4966.9399999999996</v>
      </c>
      <c r="M722" s="195">
        <v>4966.9399999999996</v>
      </c>
    </row>
    <row r="723" spans="1:13" ht="16.5" hidden="1" customHeight="1">
      <c r="A723" s="111" t="s">
        <v>2678</v>
      </c>
      <c r="B723" s="195" t="s">
        <v>1512</v>
      </c>
      <c r="C723" s="196" t="s">
        <v>86</v>
      </c>
      <c r="D723" s="195" t="s">
        <v>1513</v>
      </c>
      <c r="E723" s="195" t="s">
        <v>1514</v>
      </c>
      <c r="F723" s="196" t="s">
        <v>344</v>
      </c>
      <c r="G723" s="195">
        <v>209.00700000000001</v>
      </c>
      <c r="H723" s="195">
        <v>1.88</v>
      </c>
      <c r="I723" s="129">
        <v>2.1</v>
      </c>
      <c r="J723" s="195">
        <v>2.37</v>
      </c>
      <c r="K723" s="195">
        <v>13</v>
      </c>
      <c r="L723" s="195">
        <v>438.91</v>
      </c>
      <c r="M723" s="195">
        <v>495.35</v>
      </c>
    </row>
    <row r="724" spans="1:13" ht="16.5" hidden="1" customHeight="1">
      <c r="A724" s="106" t="s">
        <v>2679</v>
      </c>
      <c r="B724" s="127" t="s">
        <v>1515</v>
      </c>
      <c r="C724" s="128" t="s">
        <v>86</v>
      </c>
      <c r="D724" s="127" t="s">
        <v>1513</v>
      </c>
      <c r="E724" s="127" t="s">
        <v>1516</v>
      </c>
      <c r="F724" s="128" t="s">
        <v>344</v>
      </c>
      <c r="G724" s="127">
        <v>955.45569999999998</v>
      </c>
      <c r="H724" s="127">
        <v>2.8</v>
      </c>
      <c r="I724" s="129">
        <v>3.62</v>
      </c>
      <c r="J724" s="127">
        <v>4.218</v>
      </c>
      <c r="K724" s="127">
        <v>16.52</v>
      </c>
      <c r="L724" s="127">
        <v>3458.75</v>
      </c>
      <c r="M724" s="127">
        <v>4030.11</v>
      </c>
    </row>
    <row r="725" spans="1:13" ht="16.5" hidden="1" customHeight="1">
      <c r="A725" s="106" t="s">
        <v>2680</v>
      </c>
      <c r="B725" s="109" t="s">
        <v>2681</v>
      </c>
      <c r="C725" s="110" t="s">
        <v>86</v>
      </c>
      <c r="D725" s="109" t="s">
        <v>1513</v>
      </c>
      <c r="E725" s="109" t="s">
        <v>2682</v>
      </c>
      <c r="F725" s="110" t="s">
        <v>344</v>
      </c>
      <c r="G725" s="109">
        <v>10.384600000000001</v>
      </c>
      <c r="H725" s="109">
        <v>16.37</v>
      </c>
      <c r="I725" s="121">
        <v>21.14</v>
      </c>
      <c r="J725" s="109">
        <v>24.632000000000001</v>
      </c>
      <c r="K725" s="109">
        <v>16.52</v>
      </c>
      <c r="L725" s="109">
        <v>219.53</v>
      </c>
      <c r="M725" s="109">
        <v>255.79</v>
      </c>
    </row>
    <row r="726" spans="1:13" ht="16.5" hidden="1" customHeight="1">
      <c r="A726" s="106" t="s">
        <v>2683</v>
      </c>
      <c r="B726" s="197" t="s">
        <v>2684</v>
      </c>
      <c r="C726" s="198" t="s">
        <v>86</v>
      </c>
      <c r="D726" s="197" t="s">
        <v>2685</v>
      </c>
      <c r="E726" s="197" t="s">
        <v>2686</v>
      </c>
      <c r="F726" s="198" t="s">
        <v>344</v>
      </c>
      <c r="G726" s="197">
        <v>115.03400000000001</v>
      </c>
      <c r="H726" s="197">
        <v>4.55</v>
      </c>
      <c r="I726" s="200">
        <v>1.39</v>
      </c>
      <c r="J726" s="197">
        <v>1.62</v>
      </c>
      <c r="K726" s="197">
        <v>16.52</v>
      </c>
      <c r="L726" s="197">
        <v>159.9</v>
      </c>
      <c r="M726" s="197">
        <v>186.36</v>
      </c>
    </row>
    <row r="727" spans="1:13" ht="16.5" hidden="1" customHeight="1">
      <c r="A727" s="106" t="s">
        <v>2687</v>
      </c>
      <c r="B727" s="109" t="s">
        <v>2688</v>
      </c>
      <c r="C727" s="110" t="s">
        <v>86</v>
      </c>
      <c r="D727" s="109" t="s">
        <v>1518</v>
      </c>
      <c r="E727" s="109" t="s">
        <v>2689</v>
      </c>
      <c r="F727" s="110" t="s">
        <v>344</v>
      </c>
      <c r="G727" s="109">
        <v>18.324000000000002</v>
      </c>
      <c r="H727" s="109">
        <v>0.5</v>
      </c>
      <c r="I727" s="121">
        <v>0.65</v>
      </c>
      <c r="J727" s="109">
        <v>0.75700000000000001</v>
      </c>
      <c r="K727" s="109">
        <v>16.52</v>
      </c>
      <c r="L727" s="109">
        <v>11.91</v>
      </c>
      <c r="M727" s="109">
        <v>13.87</v>
      </c>
    </row>
    <row r="728" spans="1:13" ht="16.5" hidden="1" customHeight="1">
      <c r="A728" s="106" t="s">
        <v>2690</v>
      </c>
      <c r="B728" s="127" t="s">
        <v>1517</v>
      </c>
      <c r="C728" s="128" t="s">
        <v>86</v>
      </c>
      <c r="D728" s="127" t="s">
        <v>1518</v>
      </c>
      <c r="E728" s="127" t="s">
        <v>1519</v>
      </c>
      <c r="F728" s="128" t="s">
        <v>344</v>
      </c>
      <c r="G728" s="127">
        <v>1417.2086999999999</v>
      </c>
      <c r="H728" s="127">
        <v>1.1100000000000001</v>
      </c>
      <c r="I728" s="129">
        <v>1.58</v>
      </c>
      <c r="J728" s="127">
        <v>1.841</v>
      </c>
      <c r="K728" s="127">
        <v>16.52</v>
      </c>
      <c r="L728" s="127">
        <v>2239.19</v>
      </c>
      <c r="M728" s="127">
        <v>2609.08</v>
      </c>
    </row>
    <row r="729" spans="1:13" ht="16.5" hidden="1" customHeight="1">
      <c r="A729" s="106" t="s">
        <v>2691</v>
      </c>
      <c r="B729" s="127" t="s">
        <v>1520</v>
      </c>
      <c r="C729" s="128" t="s">
        <v>86</v>
      </c>
      <c r="D729" s="127" t="s">
        <v>1518</v>
      </c>
      <c r="E729" s="127" t="s">
        <v>1521</v>
      </c>
      <c r="F729" s="128" t="s">
        <v>344</v>
      </c>
      <c r="G729" s="127">
        <v>4230.0075999999999</v>
      </c>
      <c r="H729" s="127">
        <v>1.1100000000000001</v>
      </c>
      <c r="I729" s="129">
        <v>1.58</v>
      </c>
      <c r="J729" s="127">
        <v>1.58</v>
      </c>
      <c r="K729" s="127">
        <v>0</v>
      </c>
      <c r="L729" s="127">
        <v>6683.41</v>
      </c>
      <c r="M729" s="127">
        <v>6683.41</v>
      </c>
    </row>
    <row r="730" spans="1:13" ht="16.5" hidden="1" customHeight="1">
      <c r="A730" s="106" t="s">
        <v>2692</v>
      </c>
      <c r="B730" s="109" t="s">
        <v>1522</v>
      </c>
      <c r="C730" s="110" t="s">
        <v>86</v>
      </c>
      <c r="D730" s="109" t="s">
        <v>1518</v>
      </c>
      <c r="E730" s="109" t="s">
        <v>1523</v>
      </c>
      <c r="F730" s="110" t="s">
        <v>344</v>
      </c>
      <c r="G730" s="109">
        <v>12.162000000000001</v>
      </c>
      <c r="H730" s="109">
        <v>1.8</v>
      </c>
      <c r="I730" s="121">
        <v>2.39</v>
      </c>
      <c r="J730" s="109">
        <v>2.7850000000000001</v>
      </c>
      <c r="K730" s="109">
        <v>16.52</v>
      </c>
      <c r="L730" s="109">
        <v>29.07</v>
      </c>
      <c r="M730" s="109">
        <v>33.869999999999997</v>
      </c>
    </row>
    <row r="731" spans="1:13" ht="16.5" hidden="1" customHeight="1">
      <c r="A731" s="106" t="s">
        <v>2693</v>
      </c>
      <c r="B731" s="109" t="s">
        <v>2694</v>
      </c>
      <c r="C731" s="110" t="s">
        <v>86</v>
      </c>
      <c r="D731" s="109" t="s">
        <v>1518</v>
      </c>
      <c r="E731" s="109" t="s">
        <v>2695</v>
      </c>
      <c r="F731" s="110" t="s">
        <v>344</v>
      </c>
      <c r="G731" s="109">
        <v>36.72</v>
      </c>
      <c r="H731" s="109">
        <v>2.68</v>
      </c>
      <c r="I731" s="121">
        <v>3.57</v>
      </c>
      <c r="J731" s="109">
        <v>4.16</v>
      </c>
      <c r="K731" s="109">
        <v>16.52</v>
      </c>
      <c r="L731" s="109">
        <v>131.09</v>
      </c>
      <c r="M731" s="109">
        <v>152.76</v>
      </c>
    </row>
    <row r="732" spans="1:13" ht="16.5" hidden="1" customHeight="1">
      <c r="A732" s="111" t="s">
        <v>2696</v>
      </c>
      <c r="B732" s="118" t="s">
        <v>2697</v>
      </c>
      <c r="C732" s="119" t="s">
        <v>86</v>
      </c>
      <c r="D732" s="118" t="s">
        <v>2698</v>
      </c>
      <c r="E732" s="118" t="s">
        <v>2699</v>
      </c>
      <c r="F732" s="119" t="s">
        <v>344</v>
      </c>
      <c r="G732" s="118">
        <v>91.923000000000002</v>
      </c>
      <c r="H732" s="118">
        <v>3.65</v>
      </c>
      <c r="I732" s="124">
        <v>3.65</v>
      </c>
      <c r="J732" s="118">
        <v>4.25</v>
      </c>
      <c r="K732" s="118">
        <v>16.52</v>
      </c>
      <c r="L732" s="118">
        <v>335.52</v>
      </c>
      <c r="M732" s="118">
        <v>390.67</v>
      </c>
    </row>
    <row r="733" spans="1:13" ht="16.5" hidden="1" customHeight="1">
      <c r="A733" s="111" t="s">
        <v>2700</v>
      </c>
      <c r="B733" s="118" t="s">
        <v>2697</v>
      </c>
      <c r="C733" s="119" t="s">
        <v>86</v>
      </c>
      <c r="D733" s="118" t="s">
        <v>2698</v>
      </c>
      <c r="E733" s="118" t="s">
        <v>2699</v>
      </c>
      <c r="F733" s="119" t="s">
        <v>344</v>
      </c>
      <c r="G733" s="118">
        <v>22.95</v>
      </c>
      <c r="H733" s="118">
        <v>3.65</v>
      </c>
      <c r="I733" s="124">
        <v>3.65</v>
      </c>
      <c r="J733" s="118">
        <v>4.2530000000000001</v>
      </c>
      <c r="K733" s="118">
        <v>16.52</v>
      </c>
      <c r="L733" s="118">
        <v>83.77</v>
      </c>
      <c r="M733" s="118">
        <v>97.61</v>
      </c>
    </row>
    <row r="734" spans="1:13" ht="16.5" hidden="1" customHeight="1">
      <c r="A734" s="106" t="s">
        <v>2701</v>
      </c>
      <c r="B734" s="116" t="s">
        <v>1524</v>
      </c>
      <c r="C734" s="117" t="s">
        <v>355</v>
      </c>
      <c r="D734" s="192" t="s">
        <v>1525</v>
      </c>
      <c r="E734" s="116" t="s">
        <v>45</v>
      </c>
      <c r="F734" s="117" t="s">
        <v>344</v>
      </c>
      <c r="G734" s="116">
        <v>656.702</v>
      </c>
      <c r="H734" s="116">
        <v>13.86</v>
      </c>
      <c r="I734" s="123">
        <v>13.86</v>
      </c>
      <c r="J734" s="116">
        <v>16.149999999999999</v>
      </c>
      <c r="K734" s="116">
        <v>16.52</v>
      </c>
      <c r="L734" s="116">
        <v>9101.89</v>
      </c>
      <c r="M734" s="116">
        <v>10605.74</v>
      </c>
    </row>
    <row r="735" spans="1:13" ht="16.5" hidden="1" customHeight="1">
      <c r="A735" s="106" t="s">
        <v>2702</v>
      </c>
      <c r="B735" s="116" t="s">
        <v>1524</v>
      </c>
      <c r="C735" s="117" t="s">
        <v>355</v>
      </c>
      <c r="D735" s="192" t="s">
        <v>1526</v>
      </c>
      <c r="E735" s="116" t="s">
        <v>1527</v>
      </c>
      <c r="F735" s="117" t="s">
        <v>344</v>
      </c>
      <c r="G735" s="116">
        <v>2056.5518999999999</v>
      </c>
      <c r="H735" s="116">
        <v>21</v>
      </c>
      <c r="I735" s="123">
        <v>21</v>
      </c>
      <c r="J735" s="116">
        <v>24.469000000000001</v>
      </c>
      <c r="K735" s="116">
        <v>16.52</v>
      </c>
      <c r="L735" s="116">
        <v>43187.59</v>
      </c>
      <c r="M735" s="116">
        <v>50321.77</v>
      </c>
    </row>
    <row r="736" spans="1:13" ht="16.5" hidden="1" customHeight="1">
      <c r="A736" s="106" t="s">
        <v>2703</v>
      </c>
      <c r="B736" s="116" t="s">
        <v>1524</v>
      </c>
      <c r="C736" s="117" t="s">
        <v>355</v>
      </c>
      <c r="D736" s="192" t="s">
        <v>1528</v>
      </c>
      <c r="E736" s="116" t="s">
        <v>1529</v>
      </c>
      <c r="F736" s="117" t="s">
        <v>344</v>
      </c>
      <c r="G736" s="116">
        <v>1002.122</v>
      </c>
      <c r="H736" s="116">
        <v>32</v>
      </c>
      <c r="I736" s="123">
        <v>32</v>
      </c>
      <c r="J736" s="116">
        <v>37.286000000000001</v>
      </c>
      <c r="K736" s="116">
        <v>16.52</v>
      </c>
      <c r="L736" s="116">
        <v>32067.9</v>
      </c>
      <c r="M736" s="116">
        <v>37365.120000000003</v>
      </c>
    </row>
    <row r="737" spans="1:13" ht="16.5" hidden="1" customHeight="1">
      <c r="A737" s="106" t="s">
        <v>2704</v>
      </c>
      <c r="B737" s="116" t="s">
        <v>1524</v>
      </c>
      <c r="C737" s="117" t="s">
        <v>355</v>
      </c>
      <c r="D737" s="192" t="s">
        <v>1530</v>
      </c>
      <c r="E737" s="116" t="s">
        <v>1531</v>
      </c>
      <c r="F737" s="117" t="s">
        <v>344</v>
      </c>
      <c r="G737" s="116">
        <v>303</v>
      </c>
      <c r="H737" s="116">
        <v>48.65</v>
      </c>
      <c r="I737" s="123">
        <v>48.65</v>
      </c>
      <c r="J737" s="116">
        <v>56.686999999999998</v>
      </c>
      <c r="K737" s="116">
        <v>16.52</v>
      </c>
      <c r="L737" s="116">
        <v>14740.95</v>
      </c>
      <c r="M737" s="116">
        <v>17176.16</v>
      </c>
    </row>
    <row r="738" spans="1:13" ht="27" hidden="1" customHeight="1">
      <c r="A738" s="106" t="s">
        <v>2705</v>
      </c>
      <c r="B738" s="116" t="s">
        <v>1524</v>
      </c>
      <c r="C738" s="117" t="s">
        <v>355</v>
      </c>
      <c r="D738" s="192" t="s">
        <v>1532</v>
      </c>
      <c r="E738" s="116" t="s">
        <v>1533</v>
      </c>
      <c r="F738" s="117" t="s">
        <v>344</v>
      </c>
      <c r="G738" s="116">
        <v>151.5</v>
      </c>
      <c r="H738" s="116">
        <v>66.22</v>
      </c>
      <c r="I738" s="123">
        <v>66.22</v>
      </c>
      <c r="J738" s="116">
        <v>77.16</v>
      </c>
      <c r="K738" s="116">
        <v>16.52</v>
      </c>
      <c r="L738" s="116">
        <v>10032.33</v>
      </c>
      <c r="M738" s="116">
        <v>11689.74</v>
      </c>
    </row>
    <row r="739" spans="1:13" ht="16.5" hidden="1" customHeight="1">
      <c r="A739" s="106" t="s">
        <v>2706</v>
      </c>
      <c r="B739" s="116" t="s">
        <v>1524</v>
      </c>
      <c r="C739" s="117" t="s">
        <v>355</v>
      </c>
      <c r="D739" s="192" t="s">
        <v>1534</v>
      </c>
      <c r="E739" s="116" t="s">
        <v>1535</v>
      </c>
      <c r="F739" s="117" t="s">
        <v>344</v>
      </c>
      <c r="G739" s="116">
        <v>547.62199999999996</v>
      </c>
      <c r="H739" s="116">
        <v>88.28</v>
      </c>
      <c r="I739" s="123">
        <v>88.28</v>
      </c>
      <c r="J739" s="116">
        <v>102.864</v>
      </c>
      <c r="K739" s="116">
        <v>16.52</v>
      </c>
      <c r="L739" s="116">
        <v>48344.07</v>
      </c>
      <c r="M739" s="116">
        <v>56330.59</v>
      </c>
    </row>
    <row r="740" spans="1:13" ht="16.5" hidden="1" customHeight="1">
      <c r="A740" s="106" t="s">
        <v>2707</v>
      </c>
      <c r="B740" s="116" t="s">
        <v>1524</v>
      </c>
      <c r="C740" s="117" t="s">
        <v>355</v>
      </c>
      <c r="D740" s="192" t="s">
        <v>1536</v>
      </c>
      <c r="E740" s="116" t="s">
        <v>1537</v>
      </c>
      <c r="F740" s="117" t="s">
        <v>344</v>
      </c>
      <c r="G740" s="116">
        <v>482.1841</v>
      </c>
      <c r="H740" s="116">
        <v>124.31</v>
      </c>
      <c r="I740" s="123">
        <v>124.31</v>
      </c>
      <c r="J740" s="116">
        <v>144.846</v>
      </c>
      <c r="K740" s="116">
        <v>16.52</v>
      </c>
      <c r="L740" s="116">
        <v>59940.31</v>
      </c>
      <c r="M740" s="116">
        <v>69842.44</v>
      </c>
    </row>
    <row r="741" spans="1:13" ht="16.5" hidden="1" customHeight="1">
      <c r="A741" s="106" t="s">
        <v>2708</v>
      </c>
      <c r="B741" s="116" t="s">
        <v>1524</v>
      </c>
      <c r="C741" s="117" t="s">
        <v>355</v>
      </c>
      <c r="D741" s="192" t="s">
        <v>1538</v>
      </c>
      <c r="E741" s="116" t="s">
        <v>1539</v>
      </c>
      <c r="F741" s="117" t="s">
        <v>344</v>
      </c>
      <c r="G741" s="116">
        <v>136.27930000000001</v>
      </c>
      <c r="H741" s="116">
        <v>312.25</v>
      </c>
      <c r="I741" s="123">
        <v>312.25</v>
      </c>
      <c r="J741" s="116">
        <v>363.834</v>
      </c>
      <c r="K741" s="116">
        <v>16.52</v>
      </c>
      <c r="L741" s="116">
        <v>42553.21</v>
      </c>
      <c r="M741" s="116">
        <v>49583.040000000001</v>
      </c>
    </row>
    <row r="742" spans="1:13" ht="16.5" hidden="1" customHeight="1">
      <c r="A742" s="106" t="s">
        <v>2709</v>
      </c>
      <c r="B742" s="193" t="s">
        <v>2710</v>
      </c>
      <c r="C742" s="194" t="s">
        <v>355</v>
      </c>
      <c r="D742" s="193" t="s">
        <v>2711</v>
      </c>
      <c r="E742" s="193" t="s">
        <v>45</v>
      </c>
      <c r="F742" s="194" t="s">
        <v>344</v>
      </c>
      <c r="G742" s="193">
        <v>741.20029999999997</v>
      </c>
      <c r="H742" s="193">
        <v>4.4000000000000004</v>
      </c>
      <c r="I742" s="199">
        <v>4.4000000000000004</v>
      </c>
      <c r="J742" s="193">
        <v>5.1269999999999998</v>
      </c>
      <c r="K742" s="193">
        <v>16.52</v>
      </c>
      <c r="L742" s="193">
        <v>3261.28</v>
      </c>
      <c r="M742" s="193">
        <v>3800.13</v>
      </c>
    </row>
    <row r="743" spans="1:13" ht="16.5" hidden="1" customHeight="1">
      <c r="A743" s="106" t="s">
        <v>2712</v>
      </c>
      <c r="B743" s="116" t="s">
        <v>2710</v>
      </c>
      <c r="C743" s="117" t="s">
        <v>355</v>
      </c>
      <c r="D743" s="116" t="s">
        <v>2713</v>
      </c>
      <c r="E743" s="116" t="s">
        <v>45</v>
      </c>
      <c r="F743" s="117" t="s">
        <v>344</v>
      </c>
      <c r="G743" s="116">
        <v>455.6003</v>
      </c>
      <c r="H743" s="116">
        <v>2.2999999999999998</v>
      </c>
      <c r="I743" s="123">
        <v>2.2999999999999998</v>
      </c>
      <c r="J743" s="116">
        <v>2.68</v>
      </c>
      <c r="K743" s="116">
        <v>16.52</v>
      </c>
      <c r="L743" s="116">
        <v>1047.8800000000001</v>
      </c>
      <c r="M743" s="116">
        <v>1221.01</v>
      </c>
    </row>
    <row r="744" spans="1:13" ht="16.5" hidden="1" customHeight="1">
      <c r="A744" s="106" t="s">
        <v>2714</v>
      </c>
      <c r="B744" s="116" t="s">
        <v>2710</v>
      </c>
      <c r="C744" s="117" t="s">
        <v>355</v>
      </c>
      <c r="D744" s="116" t="s">
        <v>2715</v>
      </c>
      <c r="E744" s="116" t="s">
        <v>45</v>
      </c>
      <c r="F744" s="117" t="s">
        <v>344</v>
      </c>
      <c r="G744" s="116">
        <v>744.6</v>
      </c>
      <c r="H744" s="116">
        <v>2.8</v>
      </c>
      <c r="I744" s="123">
        <v>2.8</v>
      </c>
      <c r="J744" s="116">
        <v>3.2629999999999999</v>
      </c>
      <c r="K744" s="116">
        <v>16.52</v>
      </c>
      <c r="L744" s="116">
        <v>2084.88</v>
      </c>
      <c r="M744" s="116">
        <v>2429.63</v>
      </c>
    </row>
    <row r="745" spans="1:13" ht="16.5" hidden="1" customHeight="1">
      <c r="A745" s="106" t="s">
        <v>2716</v>
      </c>
      <c r="B745" s="116" t="s">
        <v>2710</v>
      </c>
      <c r="C745" s="117" t="s">
        <v>355</v>
      </c>
      <c r="D745" s="116" t="s">
        <v>2717</v>
      </c>
      <c r="E745" s="116" t="s">
        <v>45</v>
      </c>
      <c r="F745" s="117" t="s">
        <v>344</v>
      </c>
      <c r="G745" s="116">
        <v>637.54489999999998</v>
      </c>
      <c r="H745" s="116">
        <v>3.5</v>
      </c>
      <c r="I745" s="123">
        <v>3.5</v>
      </c>
      <c r="J745" s="116">
        <v>4.0780000000000003</v>
      </c>
      <c r="K745" s="116">
        <v>16.52</v>
      </c>
      <c r="L745" s="116">
        <v>2231.41</v>
      </c>
      <c r="M745" s="116">
        <v>2599.91</v>
      </c>
    </row>
    <row r="746" spans="1:13" ht="16.5" hidden="1" customHeight="1">
      <c r="A746" s="106" t="s">
        <v>2718</v>
      </c>
      <c r="B746" s="116" t="s">
        <v>2710</v>
      </c>
      <c r="C746" s="117" t="s">
        <v>355</v>
      </c>
      <c r="D746" s="116" t="s">
        <v>2719</v>
      </c>
      <c r="E746" s="116" t="s">
        <v>45</v>
      </c>
      <c r="F746" s="117" t="s">
        <v>344</v>
      </c>
      <c r="G746" s="116">
        <v>81.599999999999994</v>
      </c>
      <c r="H746" s="116">
        <v>3.96</v>
      </c>
      <c r="I746" s="123">
        <v>3.96</v>
      </c>
      <c r="J746" s="116">
        <v>4.6139999999999999</v>
      </c>
      <c r="K746" s="116">
        <v>16.52</v>
      </c>
      <c r="L746" s="116">
        <v>323.14</v>
      </c>
      <c r="M746" s="116">
        <v>376.5</v>
      </c>
    </row>
    <row r="747" spans="1:13" ht="16.5" hidden="1" customHeight="1">
      <c r="A747" s="106" t="s">
        <v>2720</v>
      </c>
      <c r="B747" s="116" t="s">
        <v>2721</v>
      </c>
      <c r="C747" s="117" t="s">
        <v>355</v>
      </c>
      <c r="D747" s="192" t="s">
        <v>2722</v>
      </c>
      <c r="E747" s="116" t="s">
        <v>45</v>
      </c>
      <c r="F747" s="117" t="s">
        <v>344</v>
      </c>
      <c r="G747" s="116">
        <v>257.42880000000002</v>
      </c>
      <c r="H747" s="116">
        <v>10.95</v>
      </c>
      <c r="I747" s="123">
        <v>10.95</v>
      </c>
      <c r="J747" s="116">
        <v>12.759</v>
      </c>
      <c r="K747" s="116">
        <v>16.52</v>
      </c>
      <c r="L747" s="116">
        <v>2818.85</v>
      </c>
      <c r="M747" s="116">
        <v>3284.53</v>
      </c>
    </row>
    <row r="748" spans="1:13" ht="16.5" hidden="1" customHeight="1">
      <c r="A748" s="106" t="s">
        <v>2723</v>
      </c>
      <c r="B748" s="116" t="s">
        <v>2721</v>
      </c>
      <c r="C748" s="117" t="s">
        <v>355</v>
      </c>
      <c r="D748" s="192" t="s">
        <v>2724</v>
      </c>
      <c r="E748" s="116" t="s">
        <v>45</v>
      </c>
      <c r="F748" s="117" t="s">
        <v>344</v>
      </c>
      <c r="G748" s="116">
        <v>329.71449999999999</v>
      </c>
      <c r="H748" s="116">
        <v>15.58</v>
      </c>
      <c r="I748" s="123">
        <v>15.58</v>
      </c>
      <c r="J748" s="116">
        <v>18.154</v>
      </c>
      <c r="K748" s="116">
        <v>16.52</v>
      </c>
      <c r="L748" s="116">
        <v>5136.95</v>
      </c>
      <c r="M748" s="116">
        <v>5985.64</v>
      </c>
    </row>
    <row r="749" spans="1:13" ht="16.5" hidden="1" customHeight="1">
      <c r="A749" s="106" t="s">
        <v>2725</v>
      </c>
      <c r="B749" s="116" t="s">
        <v>2721</v>
      </c>
      <c r="C749" s="117" t="s">
        <v>355</v>
      </c>
      <c r="D749" s="192" t="s">
        <v>2726</v>
      </c>
      <c r="E749" s="116" t="s">
        <v>45</v>
      </c>
      <c r="F749" s="117" t="s">
        <v>344</v>
      </c>
      <c r="G749" s="116">
        <v>45.328800000000001</v>
      </c>
      <c r="H749" s="116">
        <v>32.06</v>
      </c>
      <c r="I749" s="123">
        <v>32.06</v>
      </c>
      <c r="J749" s="116">
        <v>37.356000000000002</v>
      </c>
      <c r="K749" s="116">
        <v>16.52</v>
      </c>
      <c r="L749" s="116">
        <v>1453.24</v>
      </c>
      <c r="M749" s="116">
        <v>1693.3</v>
      </c>
    </row>
    <row r="750" spans="1:13" ht="16.5" hidden="1" customHeight="1">
      <c r="A750" s="106" t="s">
        <v>2727</v>
      </c>
      <c r="B750" s="116" t="s">
        <v>2721</v>
      </c>
      <c r="C750" s="117" t="s">
        <v>355</v>
      </c>
      <c r="D750" s="192" t="s">
        <v>2728</v>
      </c>
      <c r="E750" s="116" t="s">
        <v>45</v>
      </c>
      <c r="F750" s="117" t="s">
        <v>344</v>
      </c>
      <c r="G750" s="116">
        <v>110.4132</v>
      </c>
      <c r="H750" s="116">
        <v>103.82</v>
      </c>
      <c r="I750" s="123">
        <v>103.82</v>
      </c>
      <c r="J750" s="116">
        <v>120.971</v>
      </c>
      <c r="K750" s="116">
        <v>16.52</v>
      </c>
      <c r="L750" s="116">
        <v>11463.1</v>
      </c>
      <c r="M750" s="116">
        <v>13356.8</v>
      </c>
    </row>
    <row r="751" spans="1:13" ht="16.5" hidden="1" customHeight="1">
      <c r="A751" s="106" t="s">
        <v>2729</v>
      </c>
      <c r="B751" s="116" t="s">
        <v>1540</v>
      </c>
      <c r="C751" s="117" t="s">
        <v>355</v>
      </c>
      <c r="D751" s="116" t="s">
        <v>1541</v>
      </c>
      <c r="E751" s="116" t="s">
        <v>45</v>
      </c>
      <c r="F751" s="117" t="s">
        <v>344</v>
      </c>
      <c r="G751" s="116">
        <v>2572.5</v>
      </c>
      <c r="H751" s="116">
        <v>112.31</v>
      </c>
      <c r="I751" s="123">
        <v>112.31</v>
      </c>
      <c r="J751" s="116">
        <v>130.864</v>
      </c>
      <c r="K751" s="116">
        <v>16.52</v>
      </c>
      <c r="L751" s="116">
        <v>288917.48</v>
      </c>
      <c r="M751" s="116">
        <v>336647.64</v>
      </c>
    </row>
    <row r="752" spans="1:13" ht="16.5" hidden="1" customHeight="1">
      <c r="A752" s="106" t="s">
        <v>2730</v>
      </c>
      <c r="B752" s="116" t="s">
        <v>1540</v>
      </c>
      <c r="C752" s="117" t="s">
        <v>355</v>
      </c>
      <c r="D752" s="116" t="s">
        <v>1542</v>
      </c>
      <c r="E752" s="116" t="s">
        <v>45</v>
      </c>
      <c r="F752" s="117" t="s">
        <v>344</v>
      </c>
      <c r="G752" s="116">
        <v>31.5</v>
      </c>
      <c r="H752" s="116">
        <v>91.17</v>
      </c>
      <c r="I752" s="123">
        <v>91.17</v>
      </c>
      <c r="J752" s="116">
        <v>106.23099999999999</v>
      </c>
      <c r="K752" s="116">
        <v>16.52</v>
      </c>
      <c r="L752" s="116">
        <v>2871.86</v>
      </c>
      <c r="M752" s="116">
        <v>3346.28</v>
      </c>
    </row>
    <row r="753" spans="1:13" ht="16.5" hidden="1" customHeight="1">
      <c r="A753" s="106" t="s">
        <v>2731</v>
      </c>
      <c r="B753" s="116" t="s">
        <v>1540</v>
      </c>
      <c r="C753" s="117" t="s">
        <v>355</v>
      </c>
      <c r="D753" s="116" t="s">
        <v>1543</v>
      </c>
      <c r="E753" s="116" t="s">
        <v>45</v>
      </c>
      <c r="F753" s="117" t="s">
        <v>344</v>
      </c>
      <c r="G753" s="116">
        <v>136.5</v>
      </c>
      <c r="H753" s="116">
        <v>70.56</v>
      </c>
      <c r="I753" s="123">
        <v>70.56</v>
      </c>
      <c r="J753" s="116">
        <v>82.216999999999999</v>
      </c>
      <c r="K753" s="116">
        <v>16.52</v>
      </c>
      <c r="L753" s="116">
        <v>9631.44</v>
      </c>
      <c r="M753" s="116">
        <v>11222.62</v>
      </c>
    </row>
    <row r="754" spans="1:13" ht="16.5" hidden="1" customHeight="1">
      <c r="A754" s="106" t="s">
        <v>2732</v>
      </c>
      <c r="B754" s="116" t="s">
        <v>1540</v>
      </c>
      <c r="C754" s="117" t="s">
        <v>355</v>
      </c>
      <c r="D754" s="116" t="s">
        <v>2733</v>
      </c>
      <c r="E754" s="116" t="s">
        <v>45</v>
      </c>
      <c r="F754" s="117" t="s">
        <v>344</v>
      </c>
      <c r="G754" s="116">
        <v>24.800999999999998</v>
      </c>
      <c r="H754" s="116">
        <v>78.05</v>
      </c>
      <c r="I754" s="123">
        <v>78.05</v>
      </c>
      <c r="J754" s="116">
        <v>90.944000000000003</v>
      </c>
      <c r="K754" s="116">
        <v>16.52</v>
      </c>
      <c r="L754" s="116">
        <v>1935.72</v>
      </c>
      <c r="M754" s="116">
        <v>2255.5</v>
      </c>
    </row>
    <row r="755" spans="1:13" ht="16.5" hidden="1" customHeight="1">
      <c r="A755" s="106" t="s">
        <v>2734</v>
      </c>
      <c r="B755" s="116" t="s">
        <v>1540</v>
      </c>
      <c r="C755" s="117" t="s">
        <v>355</v>
      </c>
      <c r="D755" s="116" t="s">
        <v>2735</v>
      </c>
      <c r="E755" s="116" t="s">
        <v>45</v>
      </c>
      <c r="F755" s="117" t="s">
        <v>344</v>
      </c>
      <c r="G755" s="116">
        <v>7.98</v>
      </c>
      <c r="H755" s="116">
        <v>54.02</v>
      </c>
      <c r="I755" s="123">
        <v>54.02</v>
      </c>
      <c r="J755" s="116">
        <v>62.944000000000003</v>
      </c>
      <c r="K755" s="116">
        <v>16.52</v>
      </c>
      <c r="L755" s="116">
        <v>431.08</v>
      </c>
      <c r="M755" s="116">
        <v>502.29</v>
      </c>
    </row>
    <row r="756" spans="1:13" ht="16.5" hidden="1" customHeight="1">
      <c r="A756" s="106" t="s">
        <v>2736</v>
      </c>
      <c r="B756" s="116" t="s">
        <v>1540</v>
      </c>
      <c r="C756" s="117" t="s">
        <v>355</v>
      </c>
      <c r="D756" s="116" t="s">
        <v>1544</v>
      </c>
      <c r="E756" s="116" t="s">
        <v>45</v>
      </c>
      <c r="F756" s="117" t="s">
        <v>344</v>
      </c>
      <c r="G756" s="116">
        <v>21</v>
      </c>
      <c r="H756" s="116">
        <v>176.42</v>
      </c>
      <c r="I756" s="123">
        <v>176.42</v>
      </c>
      <c r="J756" s="116">
        <v>205.565</v>
      </c>
      <c r="K756" s="116">
        <v>16.52</v>
      </c>
      <c r="L756" s="116">
        <v>3704.82</v>
      </c>
      <c r="M756" s="116">
        <v>4316.87</v>
      </c>
    </row>
    <row r="757" spans="1:13" ht="16.5" hidden="1" customHeight="1">
      <c r="A757" s="106" t="s">
        <v>2737</v>
      </c>
      <c r="B757" s="116" t="s">
        <v>1540</v>
      </c>
      <c r="C757" s="117" t="s">
        <v>355</v>
      </c>
      <c r="D757" s="116" t="s">
        <v>1545</v>
      </c>
      <c r="E757" s="116" t="s">
        <v>45</v>
      </c>
      <c r="F757" s="117" t="s">
        <v>344</v>
      </c>
      <c r="G757" s="116">
        <v>21</v>
      </c>
      <c r="H757" s="116">
        <v>155.71</v>
      </c>
      <c r="I757" s="123">
        <v>155.71</v>
      </c>
      <c r="J757" s="116">
        <v>181.43299999999999</v>
      </c>
      <c r="K757" s="116">
        <v>16.52</v>
      </c>
      <c r="L757" s="116">
        <v>3269.91</v>
      </c>
      <c r="M757" s="116">
        <v>3810.09</v>
      </c>
    </row>
    <row r="758" spans="1:13" ht="16.5" hidden="1" customHeight="1">
      <c r="A758" s="106" t="s">
        <v>2738</v>
      </c>
      <c r="B758" s="116" t="s">
        <v>1546</v>
      </c>
      <c r="C758" s="117" t="s">
        <v>355</v>
      </c>
      <c r="D758" s="116" t="s">
        <v>1547</v>
      </c>
      <c r="E758" s="116" t="s">
        <v>45</v>
      </c>
      <c r="F758" s="117" t="s">
        <v>1548</v>
      </c>
      <c r="G758" s="116">
        <v>31</v>
      </c>
      <c r="H758" s="116">
        <v>401.05</v>
      </c>
      <c r="I758" s="123">
        <v>401.05</v>
      </c>
      <c r="J758" s="116">
        <v>453.18700000000001</v>
      </c>
      <c r="K758" s="116">
        <v>13</v>
      </c>
      <c r="L758" s="116">
        <v>12432.55</v>
      </c>
      <c r="M758" s="116">
        <v>14048.8</v>
      </c>
    </row>
    <row r="759" spans="1:13" ht="16.5" hidden="1" customHeight="1">
      <c r="A759" s="111" t="s">
        <v>2739</v>
      </c>
      <c r="B759" s="140" t="s">
        <v>2740</v>
      </c>
      <c r="C759" s="141" t="s">
        <v>355</v>
      </c>
      <c r="D759" s="140" t="s">
        <v>2741</v>
      </c>
      <c r="E759" s="140" t="s">
        <v>45</v>
      </c>
      <c r="F759" s="141" t="s">
        <v>344</v>
      </c>
      <c r="G759" s="140">
        <v>1335.5001</v>
      </c>
      <c r="H759" s="140">
        <v>30.04</v>
      </c>
      <c r="I759" s="144">
        <v>30.04</v>
      </c>
      <c r="J759" s="140">
        <v>35</v>
      </c>
      <c r="K759" s="140">
        <v>16.52</v>
      </c>
      <c r="L759" s="140">
        <v>40118.42</v>
      </c>
      <c r="M759" s="140">
        <v>46742.5</v>
      </c>
    </row>
    <row r="760" spans="1:13" ht="16.5" hidden="1" customHeight="1">
      <c r="A760" s="111" t="s">
        <v>2742</v>
      </c>
      <c r="B760" s="140" t="s">
        <v>2740</v>
      </c>
      <c r="C760" s="141" t="s">
        <v>355</v>
      </c>
      <c r="D760" s="140" t="s">
        <v>2741</v>
      </c>
      <c r="E760" s="140" t="s">
        <v>45</v>
      </c>
      <c r="F760" s="141" t="s">
        <v>344</v>
      </c>
      <c r="G760" s="140">
        <v>90.64</v>
      </c>
      <c r="H760" s="140">
        <v>30.04</v>
      </c>
      <c r="I760" s="144">
        <v>30.04</v>
      </c>
      <c r="J760" s="140">
        <v>35.003</v>
      </c>
      <c r="K760" s="140">
        <v>16.52</v>
      </c>
      <c r="L760" s="140">
        <v>2722.83</v>
      </c>
      <c r="M760" s="140">
        <v>3172.67</v>
      </c>
    </row>
    <row r="761" spans="1:13" ht="16.5" hidden="1" customHeight="1">
      <c r="A761" s="106" t="s">
        <v>2743</v>
      </c>
      <c r="B761" s="116" t="s">
        <v>2744</v>
      </c>
      <c r="C761" s="117" t="s">
        <v>355</v>
      </c>
      <c r="D761" s="116" t="s">
        <v>2745</v>
      </c>
      <c r="E761" s="116" t="s">
        <v>45</v>
      </c>
      <c r="F761" s="117" t="s">
        <v>344</v>
      </c>
      <c r="G761" s="116">
        <v>32.56</v>
      </c>
      <c r="H761" s="116">
        <v>1501.89</v>
      </c>
      <c r="I761" s="123">
        <v>1501.89</v>
      </c>
      <c r="J761" s="116">
        <v>1750</v>
      </c>
      <c r="K761" s="116">
        <v>16.52</v>
      </c>
      <c r="L761" s="116">
        <v>48901.54</v>
      </c>
      <c r="M761" s="116">
        <v>56980</v>
      </c>
    </row>
    <row r="762" spans="1:13" ht="16.5" hidden="1" customHeight="1">
      <c r="A762" s="106" t="s">
        <v>2746</v>
      </c>
      <c r="B762" s="116" t="s">
        <v>2747</v>
      </c>
      <c r="C762" s="117" t="s">
        <v>355</v>
      </c>
      <c r="D762" s="116" t="s">
        <v>2748</v>
      </c>
      <c r="E762" s="116" t="s">
        <v>45</v>
      </c>
      <c r="F762" s="117" t="s">
        <v>1548</v>
      </c>
      <c r="G762" s="116">
        <v>2</v>
      </c>
      <c r="H762" s="116">
        <v>729.49</v>
      </c>
      <c r="I762" s="123">
        <v>729.49</v>
      </c>
      <c r="J762" s="116">
        <v>850</v>
      </c>
      <c r="K762" s="116">
        <v>16.52</v>
      </c>
      <c r="L762" s="116">
        <v>1458.98</v>
      </c>
      <c r="M762" s="116">
        <v>1700</v>
      </c>
    </row>
    <row r="763" spans="1:13" ht="16.5" hidden="1" customHeight="1">
      <c r="A763" s="106" t="s">
        <v>2749</v>
      </c>
      <c r="B763" s="116" t="s">
        <v>2747</v>
      </c>
      <c r="C763" s="117" t="s">
        <v>355</v>
      </c>
      <c r="D763" s="116" t="s">
        <v>2750</v>
      </c>
      <c r="E763" s="116" t="s">
        <v>45</v>
      </c>
      <c r="F763" s="117" t="s">
        <v>1548</v>
      </c>
      <c r="G763" s="116">
        <v>2</v>
      </c>
      <c r="H763" s="116">
        <v>729.49</v>
      </c>
      <c r="I763" s="123">
        <v>729.49</v>
      </c>
      <c r="J763" s="116">
        <v>850</v>
      </c>
      <c r="K763" s="116">
        <v>16.52</v>
      </c>
      <c r="L763" s="116">
        <v>1458.98</v>
      </c>
      <c r="M763" s="116">
        <v>1700</v>
      </c>
    </row>
    <row r="764" spans="1:13" ht="16.5" hidden="1" customHeight="1">
      <c r="A764" s="106" t="s">
        <v>2751</v>
      </c>
      <c r="B764" s="116" t="s">
        <v>2752</v>
      </c>
      <c r="C764" s="117" t="s">
        <v>355</v>
      </c>
      <c r="D764" s="116" t="s">
        <v>2753</v>
      </c>
      <c r="E764" s="116" t="s">
        <v>2754</v>
      </c>
      <c r="F764" s="117" t="s">
        <v>344</v>
      </c>
      <c r="G764" s="116">
        <v>629.84500000000003</v>
      </c>
      <c r="H764" s="116">
        <v>5.67</v>
      </c>
      <c r="I764" s="123">
        <v>5.67</v>
      </c>
      <c r="J764" s="116">
        <v>6.6070000000000002</v>
      </c>
      <c r="K764" s="116">
        <v>16.52</v>
      </c>
      <c r="L764" s="116">
        <v>3571.22</v>
      </c>
      <c r="M764" s="116">
        <v>4161.3900000000003</v>
      </c>
    </row>
    <row r="765" spans="1:13" ht="16.5" hidden="1" customHeight="1">
      <c r="A765" s="106" t="s">
        <v>2755</v>
      </c>
      <c r="B765" s="116" t="s">
        <v>2752</v>
      </c>
      <c r="C765" s="117" t="s">
        <v>355</v>
      </c>
      <c r="D765" s="116" t="s">
        <v>2753</v>
      </c>
      <c r="E765" s="116" t="s">
        <v>2756</v>
      </c>
      <c r="F765" s="117" t="s">
        <v>344</v>
      </c>
      <c r="G765" s="116">
        <v>4768.2016999999996</v>
      </c>
      <c r="H765" s="116">
        <v>4.4000000000000004</v>
      </c>
      <c r="I765" s="123">
        <v>4.4000000000000004</v>
      </c>
      <c r="J765" s="116">
        <v>5.1269999999999998</v>
      </c>
      <c r="K765" s="116">
        <v>16.52</v>
      </c>
      <c r="L765" s="116">
        <v>20980.09</v>
      </c>
      <c r="M765" s="116">
        <v>24446.57</v>
      </c>
    </row>
    <row r="766" spans="1:13" ht="16.5" hidden="1" customHeight="1">
      <c r="A766" s="106" t="s">
        <v>2757</v>
      </c>
      <c r="B766" s="116" t="s">
        <v>2752</v>
      </c>
      <c r="C766" s="117" t="s">
        <v>355</v>
      </c>
      <c r="D766" s="116" t="s">
        <v>2753</v>
      </c>
      <c r="E766" s="116" t="s">
        <v>2758</v>
      </c>
      <c r="F766" s="117" t="s">
        <v>344</v>
      </c>
      <c r="G766" s="116">
        <v>1210.25</v>
      </c>
      <c r="H766" s="116">
        <v>3.43</v>
      </c>
      <c r="I766" s="123">
        <v>3.43</v>
      </c>
      <c r="J766" s="116">
        <v>3.9969999999999999</v>
      </c>
      <c r="K766" s="116">
        <v>16.52</v>
      </c>
      <c r="L766" s="116">
        <v>4151.16</v>
      </c>
      <c r="M766" s="116">
        <v>4837.37</v>
      </c>
    </row>
    <row r="767" spans="1:13" ht="16.5" hidden="1" customHeight="1">
      <c r="A767" s="106" t="s">
        <v>2759</v>
      </c>
      <c r="B767" s="107" t="s">
        <v>2760</v>
      </c>
      <c r="C767" s="108" t="s">
        <v>86</v>
      </c>
      <c r="D767" s="107" t="s">
        <v>2761</v>
      </c>
      <c r="E767" s="107" t="s">
        <v>2762</v>
      </c>
      <c r="F767" s="108" t="s">
        <v>142</v>
      </c>
      <c r="G767" s="107">
        <v>302.5625</v>
      </c>
      <c r="H767" s="107">
        <v>0.99</v>
      </c>
      <c r="I767" s="120">
        <v>0.99</v>
      </c>
      <c r="J767" s="107">
        <v>1.1499999999999999</v>
      </c>
      <c r="K767" s="107">
        <v>16.52</v>
      </c>
      <c r="L767" s="107">
        <v>299.54000000000002</v>
      </c>
      <c r="M767" s="107">
        <v>347.95</v>
      </c>
    </row>
    <row r="768" spans="1:13" ht="16.5" hidden="1" customHeight="1">
      <c r="A768" s="111" t="s">
        <v>2763</v>
      </c>
      <c r="B768" s="118" t="s">
        <v>2764</v>
      </c>
      <c r="C768" s="119" t="s">
        <v>86</v>
      </c>
      <c r="D768" s="118" t="s">
        <v>2761</v>
      </c>
      <c r="E768" s="118" t="s">
        <v>2765</v>
      </c>
      <c r="F768" s="119" t="s">
        <v>142</v>
      </c>
      <c r="G768" s="118">
        <v>1024.6754000000001</v>
      </c>
      <c r="H768" s="118">
        <v>1.17</v>
      </c>
      <c r="I768" s="124">
        <v>1.17</v>
      </c>
      <c r="J768" s="118">
        <v>1.36</v>
      </c>
      <c r="K768" s="118">
        <v>16.52</v>
      </c>
      <c r="L768" s="118">
        <v>1198.8699999999999</v>
      </c>
      <c r="M768" s="118">
        <v>1393.56</v>
      </c>
    </row>
    <row r="769" spans="1:13" ht="16.5" hidden="1" customHeight="1">
      <c r="A769" s="111" t="s">
        <v>2766</v>
      </c>
      <c r="B769" s="118" t="s">
        <v>2764</v>
      </c>
      <c r="C769" s="119" t="s">
        <v>86</v>
      </c>
      <c r="D769" s="118" t="s">
        <v>2761</v>
      </c>
      <c r="E769" s="118" t="s">
        <v>2765</v>
      </c>
      <c r="F769" s="119" t="s">
        <v>142</v>
      </c>
      <c r="G769" s="118">
        <v>167.375</v>
      </c>
      <c r="H769" s="118">
        <v>1.17</v>
      </c>
      <c r="I769" s="124">
        <v>1.17</v>
      </c>
      <c r="J769" s="118">
        <v>1.363</v>
      </c>
      <c r="K769" s="118">
        <v>16.52</v>
      </c>
      <c r="L769" s="118">
        <v>195.83</v>
      </c>
      <c r="M769" s="118">
        <v>228.13</v>
      </c>
    </row>
    <row r="770" spans="1:13" ht="16.5" hidden="1" customHeight="1">
      <c r="A770" s="106" t="s">
        <v>2767</v>
      </c>
      <c r="B770" s="107" t="s">
        <v>2768</v>
      </c>
      <c r="C770" s="108" t="s">
        <v>86</v>
      </c>
      <c r="D770" s="107" t="s">
        <v>2761</v>
      </c>
      <c r="E770" s="107" t="s">
        <v>2769</v>
      </c>
      <c r="F770" s="108" t="s">
        <v>142</v>
      </c>
      <c r="G770" s="107">
        <v>157.46129999999999</v>
      </c>
      <c r="H770" s="107">
        <v>1.84</v>
      </c>
      <c r="I770" s="120">
        <v>1.84</v>
      </c>
      <c r="J770" s="107">
        <v>2.14</v>
      </c>
      <c r="K770" s="107">
        <v>16.52</v>
      </c>
      <c r="L770" s="107">
        <v>289.73</v>
      </c>
      <c r="M770" s="107">
        <v>336.97</v>
      </c>
    </row>
    <row r="771" spans="1:13" ht="16.5" hidden="1" customHeight="1">
      <c r="A771" s="106" t="s">
        <v>2770</v>
      </c>
      <c r="B771" s="107" t="s">
        <v>2771</v>
      </c>
      <c r="C771" s="108" t="s">
        <v>86</v>
      </c>
      <c r="D771" s="107" t="s">
        <v>2772</v>
      </c>
      <c r="E771" s="107" t="s">
        <v>1550</v>
      </c>
      <c r="F771" s="108" t="s">
        <v>142</v>
      </c>
      <c r="G771" s="107">
        <v>181.53749999999999</v>
      </c>
      <c r="H771" s="107">
        <v>0.17</v>
      </c>
      <c r="I771" s="120">
        <v>0.17</v>
      </c>
      <c r="J771" s="107">
        <v>0.2</v>
      </c>
      <c r="K771" s="107">
        <v>16.52</v>
      </c>
      <c r="L771" s="107">
        <v>30.86</v>
      </c>
      <c r="M771" s="107">
        <v>36.31</v>
      </c>
    </row>
    <row r="772" spans="1:13" ht="16.5" hidden="1" customHeight="1">
      <c r="A772" s="111" t="s">
        <v>2773</v>
      </c>
      <c r="B772" s="118" t="s">
        <v>2774</v>
      </c>
      <c r="C772" s="119" t="s">
        <v>86</v>
      </c>
      <c r="D772" s="118" t="s">
        <v>2772</v>
      </c>
      <c r="E772" s="118" t="s">
        <v>2775</v>
      </c>
      <c r="F772" s="119" t="s">
        <v>142</v>
      </c>
      <c r="G772" s="118">
        <v>709.28200000000004</v>
      </c>
      <c r="H772" s="118">
        <v>0.26</v>
      </c>
      <c r="I772" s="124">
        <v>0.26</v>
      </c>
      <c r="J772" s="118">
        <v>0.3</v>
      </c>
      <c r="K772" s="118">
        <v>16.52</v>
      </c>
      <c r="L772" s="118">
        <v>184.41</v>
      </c>
      <c r="M772" s="118">
        <v>212.78</v>
      </c>
    </row>
    <row r="773" spans="1:13" ht="16.5" hidden="1" customHeight="1">
      <c r="A773" s="111" t="s">
        <v>2776</v>
      </c>
      <c r="B773" s="118" t="s">
        <v>2774</v>
      </c>
      <c r="C773" s="119" t="s">
        <v>86</v>
      </c>
      <c r="D773" s="118" t="s">
        <v>2772</v>
      </c>
      <c r="E773" s="118" t="s">
        <v>2775</v>
      </c>
      <c r="F773" s="119" t="s">
        <v>142</v>
      </c>
      <c r="G773" s="118">
        <v>100.425</v>
      </c>
      <c r="H773" s="118">
        <v>0.26</v>
      </c>
      <c r="I773" s="124">
        <v>0.26</v>
      </c>
      <c r="J773" s="118">
        <v>0.30299999999999999</v>
      </c>
      <c r="K773" s="118">
        <v>16.52</v>
      </c>
      <c r="L773" s="118">
        <v>26.11</v>
      </c>
      <c r="M773" s="118">
        <v>30.43</v>
      </c>
    </row>
    <row r="774" spans="1:13" ht="16.5" hidden="1" customHeight="1">
      <c r="A774" s="106" t="s">
        <v>2777</v>
      </c>
      <c r="B774" s="107" t="s">
        <v>1549</v>
      </c>
      <c r="C774" s="108" t="s">
        <v>86</v>
      </c>
      <c r="D774" s="107" t="s">
        <v>1458</v>
      </c>
      <c r="E774" s="107" t="s">
        <v>1550</v>
      </c>
      <c r="F774" s="108" t="s">
        <v>142</v>
      </c>
      <c r="G774" s="107">
        <v>14802.710300000001</v>
      </c>
      <c r="H774" s="107">
        <v>0.06</v>
      </c>
      <c r="I774" s="120">
        <v>0.06</v>
      </c>
      <c r="J774" s="107">
        <v>7.0000000000000007E-2</v>
      </c>
      <c r="K774" s="107">
        <v>16.52</v>
      </c>
      <c r="L774" s="107">
        <v>888.16</v>
      </c>
      <c r="M774" s="107">
        <v>1036.19</v>
      </c>
    </row>
    <row r="775" spans="1:13" ht="16.5" hidden="1" customHeight="1">
      <c r="A775" s="106" t="s">
        <v>2778</v>
      </c>
      <c r="B775" s="107" t="s">
        <v>1551</v>
      </c>
      <c r="C775" s="108" t="s">
        <v>86</v>
      </c>
      <c r="D775" s="107" t="s">
        <v>1458</v>
      </c>
      <c r="E775" s="107" t="s">
        <v>1475</v>
      </c>
      <c r="F775" s="108" t="s">
        <v>142</v>
      </c>
      <c r="G775" s="107">
        <v>10.7562</v>
      </c>
      <c r="H775" s="107">
        <v>0.22</v>
      </c>
      <c r="I775" s="120">
        <v>0.22</v>
      </c>
      <c r="J775" s="107">
        <v>0.26</v>
      </c>
      <c r="K775" s="107">
        <v>16.52</v>
      </c>
      <c r="L775" s="107">
        <v>2.37</v>
      </c>
      <c r="M775" s="107">
        <v>2.8</v>
      </c>
    </row>
    <row r="776" spans="1:13" ht="16.5" hidden="1" customHeight="1">
      <c r="A776" s="106" t="s">
        <v>2779</v>
      </c>
      <c r="B776" s="116" t="s">
        <v>1552</v>
      </c>
      <c r="C776" s="117" t="s">
        <v>355</v>
      </c>
      <c r="D776" s="116" t="s">
        <v>1553</v>
      </c>
      <c r="E776" s="116" t="s">
        <v>1554</v>
      </c>
      <c r="F776" s="117" t="s">
        <v>344</v>
      </c>
      <c r="G776" s="116">
        <v>6688</v>
      </c>
      <c r="H776" s="116">
        <v>2.6</v>
      </c>
      <c r="I776" s="123">
        <v>2.6</v>
      </c>
      <c r="J776" s="116">
        <v>3.03</v>
      </c>
      <c r="K776" s="116">
        <v>16.52</v>
      </c>
      <c r="L776" s="116">
        <v>17388.8</v>
      </c>
      <c r="M776" s="116">
        <v>20264.64</v>
      </c>
    </row>
    <row r="777" spans="1:13" ht="16.5" hidden="1" customHeight="1">
      <c r="A777" s="106" t="s">
        <v>2780</v>
      </c>
      <c r="B777" s="116" t="s">
        <v>1552</v>
      </c>
      <c r="C777" s="117" t="s">
        <v>355</v>
      </c>
      <c r="D777" s="116" t="s">
        <v>2781</v>
      </c>
      <c r="E777" s="116" t="s">
        <v>45</v>
      </c>
      <c r="F777" s="117" t="s">
        <v>344</v>
      </c>
      <c r="G777" s="116">
        <v>421.14600000000002</v>
      </c>
      <c r="H777" s="116">
        <v>3.96</v>
      </c>
      <c r="I777" s="123">
        <v>3.96</v>
      </c>
      <c r="J777" s="116">
        <v>4.6139999999999999</v>
      </c>
      <c r="K777" s="116">
        <v>16.52</v>
      </c>
      <c r="L777" s="116">
        <v>1667.74</v>
      </c>
      <c r="M777" s="116">
        <v>1943.17</v>
      </c>
    </row>
    <row r="778" spans="1:13" ht="16.5" hidden="1" customHeight="1">
      <c r="A778" s="106" t="s">
        <v>2782</v>
      </c>
      <c r="B778" s="116" t="s">
        <v>1552</v>
      </c>
      <c r="C778" s="117" t="s">
        <v>355</v>
      </c>
      <c r="D778" s="116" t="s">
        <v>1555</v>
      </c>
      <c r="E778" s="116" t="s">
        <v>45</v>
      </c>
      <c r="F778" s="117" t="s">
        <v>344</v>
      </c>
      <c r="G778" s="116">
        <v>7884.8</v>
      </c>
      <c r="H778" s="116">
        <v>1.87</v>
      </c>
      <c r="I778" s="123">
        <v>1.87</v>
      </c>
      <c r="J778" s="116">
        <v>2.1789999999999998</v>
      </c>
      <c r="K778" s="116">
        <v>16.52</v>
      </c>
      <c r="L778" s="116">
        <v>14744.58</v>
      </c>
      <c r="M778" s="116">
        <v>17180.98</v>
      </c>
    </row>
    <row r="779" spans="1:13" ht="16.5" hidden="1" customHeight="1">
      <c r="A779" s="106" t="s">
        <v>2783</v>
      </c>
      <c r="B779" s="116" t="s">
        <v>1552</v>
      </c>
      <c r="C779" s="117" t="s">
        <v>355</v>
      </c>
      <c r="D779" s="116" t="s">
        <v>2784</v>
      </c>
      <c r="E779" s="116" t="s">
        <v>2785</v>
      </c>
      <c r="F779" s="117" t="s">
        <v>344</v>
      </c>
      <c r="G779" s="116">
        <v>5350.84</v>
      </c>
      <c r="H779" s="116">
        <v>3</v>
      </c>
      <c r="I779" s="123">
        <v>3</v>
      </c>
      <c r="J779" s="116">
        <v>3.5</v>
      </c>
      <c r="K779" s="116">
        <v>16.52</v>
      </c>
      <c r="L779" s="116">
        <v>16052.52</v>
      </c>
      <c r="M779" s="116">
        <v>18727.939999999999</v>
      </c>
    </row>
    <row r="780" spans="1:13" ht="16.5" hidden="1" customHeight="1">
      <c r="A780" s="106" t="s">
        <v>2786</v>
      </c>
      <c r="B780" s="107" t="s">
        <v>2787</v>
      </c>
      <c r="C780" s="108" t="s">
        <v>86</v>
      </c>
      <c r="D780" s="107" t="s">
        <v>2788</v>
      </c>
      <c r="E780" s="107" t="s">
        <v>2789</v>
      </c>
      <c r="F780" s="108" t="s">
        <v>1093</v>
      </c>
      <c r="G780" s="107">
        <v>42.58</v>
      </c>
      <c r="H780" s="107">
        <v>7.5</v>
      </c>
      <c r="I780" s="120">
        <v>7.5</v>
      </c>
      <c r="J780" s="107">
        <v>8.74</v>
      </c>
      <c r="K780" s="107">
        <v>16.52</v>
      </c>
      <c r="L780" s="107">
        <v>319.35000000000002</v>
      </c>
      <c r="M780" s="107">
        <v>372.15</v>
      </c>
    </row>
    <row r="781" spans="1:13" ht="16.5" hidden="1" customHeight="1">
      <c r="A781" s="106" t="s">
        <v>2790</v>
      </c>
      <c r="B781" s="107" t="s">
        <v>1556</v>
      </c>
      <c r="C781" s="108" t="s">
        <v>86</v>
      </c>
      <c r="D781" s="107" t="s">
        <v>1557</v>
      </c>
      <c r="E781" s="107" t="s">
        <v>119</v>
      </c>
      <c r="F781" s="108" t="s">
        <v>142</v>
      </c>
      <c r="G781" s="107">
        <v>2526.8040000000001</v>
      </c>
      <c r="H781" s="107">
        <v>0.48</v>
      </c>
      <c r="I781" s="120">
        <v>0.48</v>
      </c>
      <c r="J781" s="107">
        <v>0.56000000000000005</v>
      </c>
      <c r="K781" s="107">
        <v>16.52</v>
      </c>
      <c r="L781" s="107">
        <v>1212.8699999999999</v>
      </c>
      <c r="M781" s="107">
        <v>1415.01</v>
      </c>
    </row>
    <row r="782" spans="1:13" ht="16.5" hidden="1" customHeight="1">
      <c r="A782" s="106" t="s">
        <v>2791</v>
      </c>
      <c r="B782" s="107" t="s">
        <v>1558</v>
      </c>
      <c r="C782" s="108" t="s">
        <v>86</v>
      </c>
      <c r="D782" s="107" t="s">
        <v>1557</v>
      </c>
      <c r="E782" s="107" t="s">
        <v>139</v>
      </c>
      <c r="F782" s="108" t="s">
        <v>142</v>
      </c>
      <c r="G782" s="107">
        <v>1276.8</v>
      </c>
      <c r="H782" s="107">
        <v>0.53</v>
      </c>
      <c r="I782" s="120">
        <v>0.53</v>
      </c>
      <c r="J782" s="107">
        <v>0.62</v>
      </c>
      <c r="K782" s="107">
        <v>16.52</v>
      </c>
      <c r="L782" s="107">
        <v>676.7</v>
      </c>
      <c r="M782" s="107">
        <v>791.62</v>
      </c>
    </row>
    <row r="783" spans="1:13" ht="16.5" hidden="1" customHeight="1">
      <c r="A783" s="106" t="s">
        <v>2792</v>
      </c>
      <c r="B783" s="107" t="s">
        <v>2793</v>
      </c>
      <c r="C783" s="108" t="s">
        <v>86</v>
      </c>
      <c r="D783" s="107" t="s">
        <v>1557</v>
      </c>
      <c r="E783" s="107" t="s">
        <v>153</v>
      </c>
      <c r="F783" s="108" t="s">
        <v>142</v>
      </c>
      <c r="G783" s="107">
        <v>98.586600000000004</v>
      </c>
      <c r="H783" s="107">
        <v>0.61</v>
      </c>
      <c r="I783" s="120">
        <v>0.61</v>
      </c>
      <c r="J783" s="107">
        <v>0.71</v>
      </c>
      <c r="K783" s="107">
        <v>16.52</v>
      </c>
      <c r="L783" s="107">
        <v>60.14</v>
      </c>
      <c r="M783" s="107">
        <v>70</v>
      </c>
    </row>
    <row r="784" spans="1:13" ht="16.5" hidden="1" customHeight="1">
      <c r="A784" s="106" t="s">
        <v>2794</v>
      </c>
      <c r="B784" s="107" t="s">
        <v>1559</v>
      </c>
      <c r="C784" s="108" t="s">
        <v>86</v>
      </c>
      <c r="D784" s="107" t="s">
        <v>1560</v>
      </c>
      <c r="E784" s="107" t="s">
        <v>119</v>
      </c>
      <c r="F784" s="108" t="s">
        <v>142</v>
      </c>
      <c r="G784" s="107">
        <v>20214.432000000001</v>
      </c>
      <c r="H784" s="107">
        <v>0.27</v>
      </c>
      <c r="I784" s="120">
        <v>0.27</v>
      </c>
      <c r="J784" s="107">
        <v>0.31</v>
      </c>
      <c r="K784" s="107">
        <v>16.52</v>
      </c>
      <c r="L784" s="107">
        <v>5457.9</v>
      </c>
      <c r="M784" s="107">
        <v>6266.47</v>
      </c>
    </row>
    <row r="785" spans="1:13" ht="16.5" hidden="1" customHeight="1">
      <c r="A785" s="106" t="s">
        <v>2795</v>
      </c>
      <c r="B785" s="107" t="s">
        <v>1561</v>
      </c>
      <c r="C785" s="108" t="s">
        <v>86</v>
      </c>
      <c r="D785" s="107" t="s">
        <v>1560</v>
      </c>
      <c r="E785" s="107" t="s">
        <v>139</v>
      </c>
      <c r="F785" s="108" t="s">
        <v>142</v>
      </c>
      <c r="G785" s="107">
        <v>7405.44</v>
      </c>
      <c r="H785" s="107">
        <v>0.54</v>
      </c>
      <c r="I785" s="120">
        <v>0.54</v>
      </c>
      <c r="J785" s="107">
        <v>0.63</v>
      </c>
      <c r="K785" s="107">
        <v>16.52</v>
      </c>
      <c r="L785" s="107">
        <v>3998.94</v>
      </c>
      <c r="M785" s="107">
        <v>4665.43</v>
      </c>
    </row>
    <row r="786" spans="1:13" ht="16.5" hidden="1" customHeight="1">
      <c r="A786" s="106" t="s">
        <v>2796</v>
      </c>
      <c r="B786" s="107" t="s">
        <v>1562</v>
      </c>
      <c r="C786" s="108" t="s">
        <v>86</v>
      </c>
      <c r="D786" s="107" t="s">
        <v>1563</v>
      </c>
      <c r="E786" s="107" t="s">
        <v>119</v>
      </c>
      <c r="F786" s="108" t="s">
        <v>142</v>
      </c>
      <c r="G786" s="107">
        <v>379.0206</v>
      </c>
      <c r="H786" s="107">
        <v>0.65</v>
      </c>
      <c r="I786" s="120">
        <v>0.65</v>
      </c>
      <c r="J786" s="107">
        <v>0.76</v>
      </c>
      <c r="K786" s="107">
        <v>16.52</v>
      </c>
      <c r="L786" s="107">
        <v>246.36</v>
      </c>
      <c r="M786" s="107">
        <v>288.06</v>
      </c>
    </row>
    <row r="787" spans="1:13" ht="16.5" hidden="1" customHeight="1">
      <c r="A787" s="106" t="s">
        <v>2797</v>
      </c>
      <c r="B787" s="107" t="s">
        <v>1564</v>
      </c>
      <c r="C787" s="108" t="s">
        <v>86</v>
      </c>
      <c r="D787" s="107" t="s">
        <v>1563</v>
      </c>
      <c r="E787" s="107" t="s">
        <v>139</v>
      </c>
      <c r="F787" s="108" t="s">
        <v>142</v>
      </c>
      <c r="G787" s="107">
        <v>191.52</v>
      </c>
      <c r="H787" s="107">
        <v>1.01</v>
      </c>
      <c r="I787" s="120">
        <v>1.01</v>
      </c>
      <c r="J787" s="107">
        <v>1.18</v>
      </c>
      <c r="K787" s="107">
        <v>16.52</v>
      </c>
      <c r="L787" s="107">
        <v>193.44</v>
      </c>
      <c r="M787" s="107">
        <v>225.99</v>
      </c>
    </row>
    <row r="788" spans="1:13" ht="16.5" hidden="1" customHeight="1">
      <c r="A788" s="106" t="s">
        <v>2798</v>
      </c>
      <c r="B788" s="107" t="s">
        <v>1565</v>
      </c>
      <c r="C788" s="108" t="s">
        <v>86</v>
      </c>
      <c r="D788" s="107" t="s">
        <v>1566</v>
      </c>
      <c r="E788" s="107" t="s">
        <v>119</v>
      </c>
      <c r="F788" s="108" t="s">
        <v>142</v>
      </c>
      <c r="G788" s="107">
        <v>252.68039999999999</v>
      </c>
      <c r="H788" s="107">
        <v>0.94</v>
      </c>
      <c r="I788" s="120">
        <v>0.94</v>
      </c>
      <c r="J788" s="107">
        <v>1.1000000000000001</v>
      </c>
      <c r="K788" s="107">
        <v>16.52</v>
      </c>
      <c r="L788" s="107">
        <v>237.52</v>
      </c>
      <c r="M788" s="107">
        <v>277.95</v>
      </c>
    </row>
    <row r="789" spans="1:13" ht="16.5" hidden="1" customHeight="1">
      <c r="A789" s="106" t="s">
        <v>2799</v>
      </c>
      <c r="B789" s="107" t="s">
        <v>1567</v>
      </c>
      <c r="C789" s="108" t="s">
        <v>86</v>
      </c>
      <c r="D789" s="107" t="s">
        <v>1566</v>
      </c>
      <c r="E789" s="107" t="s">
        <v>139</v>
      </c>
      <c r="F789" s="108" t="s">
        <v>142</v>
      </c>
      <c r="G789" s="107">
        <v>127.68</v>
      </c>
      <c r="H789" s="107">
        <v>1.0900000000000001</v>
      </c>
      <c r="I789" s="120">
        <v>1.0900000000000001</v>
      </c>
      <c r="J789" s="107">
        <v>1.27</v>
      </c>
      <c r="K789" s="107">
        <v>16.52</v>
      </c>
      <c r="L789" s="107">
        <v>139.16999999999999</v>
      </c>
      <c r="M789" s="107">
        <v>162.15</v>
      </c>
    </row>
    <row r="790" spans="1:13" ht="16.5" hidden="1" customHeight="1">
      <c r="A790" s="106" t="s">
        <v>2800</v>
      </c>
      <c r="B790" s="107" t="s">
        <v>1568</v>
      </c>
      <c r="C790" s="108" t="s">
        <v>86</v>
      </c>
      <c r="D790" s="107" t="s">
        <v>1569</v>
      </c>
      <c r="E790" s="107" t="s">
        <v>119</v>
      </c>
      <c r="F790" s="108" t="s">
        <v>142</v>
      </c>
      <c r="G790" s="107">
        <v>252.68039999999999</v>
      </c>
      <c r="H790" s="107">
        <v>0.47</v>
      </c>
      <c r="I790" s="120">
        <v>0.47</v>
      </c>
      <c r="J790" s="107">
        <v>0.55000000000000004</v>
      </c>
      <c r="K790" s="107">
        <v>16.52</v>
      </c>
      <c r="L790" s="107">
        <v>118.76</v>
      </c>
      <c r="M790" s="107">
        <v>138.97</v>
      </c>
    </row>
    <row r="791" spans="1:13" ht="16.5" hidden="1" customHeight="1">
      <c r="A791" s="106" t="s">
        <v>2801</v>
      </c>
      <c r="B791" s="107" t="s">
        <v>1570</v>
      </c>
      <c r="C791" s="108" t="s">
        <v>86</v>
      </c>
      <c r="D791" s="107" t="s">
        <v>1569</v>
      </c>
      <c r="E791" s="107" t="s">
        <v>139</v>
      </c>
      <c r="F791" s="108" t="s">
        <v>142</v>
      </c>
      <c r="G791" s="107">
        <v>127.68</v>
      </c>
      <c r="H791" s="107">
        <v>0.78</v>
      </c>
      <c r="I791" s="120">
        <v>0.78</v>
      </c>
      <c r="J791" s="107">
        <v>0.91</v>
      </c>
      <c r="K791" s="107">
        <v>16.52</v>
      </c>
      <c r="L791" s="107">
        <v>99.59</v>
      </c>
      <c r="M791" s="107">
        <v>116.19</v>
      </c>
    </row>
    <row r="792" spans="1:13" ht="16.5" hidden="1" customHeight="1">
      <c r="A792" s="106" t="s">
        <v>2802</v>
      </c>
      <c r="B792" s="107" t="s">
        <v>2803</v>
      </c>
      <c r="C792" s="108" t="s">
        <v>86</v>
      </c>
      <c r="D792" s="107" t="s">
        <v>2804</v>
      </c>
      <c r="E792" s="107" t="s">
        <v>2805</v>
      </c>
      <c r="F792" s="108" t="s">
        <v>142</v>
      </c>
      <c r="G792" s="107">
        <v>60.9</v>
      </c>
      <c r="H792" s="107">
        <v>5.39</v>
      </c>
      <c r="I792" s="120">
        <v>5.39</v>
      </c>
      <c r="J792" s="107">
        <v>6.28</v>
      </c>
      <c r="K792" s="107">
        <v>16.52</v>
      </c>
      <c r="L792" s="107">
        <v>328.25</v>
      </c>
      <c r="M792" s="107">
        <v>382.45</v>
      </c>
    </row>
    <row r="793" spans="1:13" ht="16.5" hidden="1" customHeight="1">
      <c r="A793" s="106" t="s">
        <v>2806</v>
      </c>
      <c r="B793" s="107" t="s">
        <v>2807</v>
      </c>
      <c r="C793" s="108" t="s">
        <v>86</v>
      </c>
      <c r="D793" s="107" t="s">
        <v>2804</v>
      </c>
      <c r="E793" s="107" t="s">
        <v>2808</v>
      </c>
      <c r="F793" s="108" t="s">
        <v>142</v>
      </c>
      <c r="G793" s="107">
        <v>48.72</v>
      </c>
      <c r="H793" s="107">
        <v>18.52</v>
      </c>
      <c r="I793" s="120">
        <v>18.52</v>
      </c>
      <c r="J793" s="107">
        <v>21.58</v>
      </c>
      <c r="K793" s="107">
        <v>16.52</v>
      </c>
      <c r="L793" s="107">
        <v>902.29</v>
      </c>
      <c r="M793" s="107">
        <v>1051.3800000000001</v>
      </c>
    </row>
    <row r="794" spans="1:13" ht="16.5" hidden="1" customHeight="1">
      <c r="A794" s="106" t="s">
        <v>2809</v>
      </c>
      <c r="B794" s="107" t="s">
        <v>2810</v>
      </c>
      <c r="C794" s="108" t="s">
        <v>86</v>
      </c>
      <c r="D794" s="107" t="s">
        <v>2811</v>
      </c>
      <c r="E794" s="107" t="s">
        <v>98</v>
      </c>
      <c r="F794" s="108" t="s">
        <v>771</v>
      </c>
      <c r="G794" s="107">
        <v>420</v>
      </c>
      <c r="H794" s="107">
        <v>0.7</v>
      </c>
      <c r="I794" s="120">
        <v>0.7</v>
      </c>
      <c r="J794" s="107">
        <v>0.82</v>
      </c>
      <c r="K794" s="107">
        <v>16.52</v>
      </c>
      <c r="L794" s="107">
        <v>294</v>
      </c>
      <c r="M794" s="107">
        <v>344.4</v>
      </c>
    </row>
    <row r="795" spans="1:13" ht="16.5" hidden="1" customHeight="1">
      <c r="A795" s="106" t="s">
        <v>2812</v>
      </c>
      <c r="B795" s="107" t="s">
        <v>1571</v>
      </c>
      <c r="C795" s="108" t="s">
        <v>86</v>
      </c>
      <c r="D795" s="107" t="s">
        <v>1572</v>
      </c>
      <c r="E795" s="107" t="s">
        <v>98</v>
      </c>
      <c r="F795" s="108" t="s">
        <v>771</v>
      </c>
      <c r="G795" s="107">
        <v>1.3826000000000001</v>
      </c>
      <c r="H795" s="107">
        <v>370</v>
      </c>
      <c r="I795" s="120">
        <v>370</v>
      </c>
      <c r="J795" s="107">
        <v>370</v>
      </c>
      <c r="K795" s="107">
        <v>0</v>
      </c>
      <c r="L795" s="107">
        <v>511.56</v>
      </c>
      <c r="M795" s="107">
        <v>511.56</v>
      </c>
    </row>
    <row r="796" spans="1:13" ht="16.5" hidden="1" customHeight="1">
      <c r="A796" s="106" t="s">
        <v>2813</v>
      </c>
      <c r="B796" s="107" t="s">
        <v>2814</v>
      </c>
      <c r="C796" s="108" t="s">
        <v>86</v>
      </c>
      <c r="D796" s="107" t="s">
        <v>2815</v>
      </c>
      <c r="E796" s="107" t="s">
        <v>2816</v>
      </c>
      <c r="F796" s="108" t="s">
        <v>142</v>
      </c>
      <c r="G796" s="107">
        <v>354.32</v>
      </c>
      <c r="H796" s="107">
        <v>0.85</v>
      </c>
      <c r="I796" s="120">
        <v>0.85</v>
      </c>
      <c r="J796" s="107">
        <v>0.99</v>
      </c>
      <c r="K796" s="107">
        <v>16.52</v>
      </c>
      <c r="L796" s="107">
        <v>301.17</v>
      </c>
      <c r="M796" s="107">
        <v>350.78</v>
      </c>
    </row>
    <row r="797" spans="1:13" ht="16.5" hidden="1" customHeight="1">
      <c r="A797" s="106" t="s">
        <v>2817</v>
      </c>
      <c r="B797" s="107" t="s">
        <v>2818</v>
      </c>
      <c r="C797" s="108" t="s">
        <v>86</v>
      </c>
      <c r="D797" s="107" t="s">
        <v>2819</v>
      </c>
      <c r="E797" s="107" t="s">
        <v>2637</v>
      </c>
      <c r="F797" s="108" t="s">
        <v>142</v>
      </c>
      <c r="G797" s="107">
        <v>36.72</v>
      </c>
      <c r="H797" s="107">
        <v>1.74</v>
      </c>
      <c r="I797" s="120">
        <v>1.74</v>
      </c>
      <c r="J797" s="107">
        <v>2.0299999999999998</v>
      </c>
      <c r="K797" s="107">
        <v>16.52</v>
      </c>
      <c r="L797" s="107">
        <v>63.89</v>
      </c>
      <c r="M797" s="107">
        <v>74.540000000000006</v>
      </c>
    </row>
    <row r="798" spans="1:13" ht="16.5" hidden="1" customHeight="1">
      <c r="A798" s="106" t="s">
        <v>2820</v>
      </c>
      <c r="B798" s="107" t="s">
        <v>1573</v>
      </c>
      <c r="C798" s="108" t="s">
        <v>86</v>
      </c>
      <c r="D798" s="107" t="s">
        <v>1574</v>
      </c>
      <c r="E798" s="107" t="s">
        <v>1575</v>
      </c>
      <c r="F798" s="108" t="s">
        <v>142</v>
      </c>
      <c r="G798" s="107">
        <v>3818.43</v>
      </c>
      <c r="H798" s="107">
        <v>1.06</v>
      </c>
      <c r="I798" s="120">
        <v>1.06</v>
      </c>
      <c r="J798" s="107">
        <v>1.24</v>
      </c>
      <c r="K798" s="107">
        <v>16.52</v>
      </c>
      <c r="L798" s="107">
        <v>4047.54</v>
      </c>
      <c r="M798" s="107">
        <v>4734.8500000000004</v>
      </c>
    </row>
    <row r="799" spans="1:13" ht="16.5" hidden="1" customHeight="1">
      <c r="A799" s="106" t="s">
        <v>2821</v>
      </c>
      <c r="B799" s="107" t="s">
        <v>1576</v>
      </c>
      <c r="C799" s="108" t="s">
        <v>86</v>
      </c>
      <c r="D799" s="107" t="s">
        <v>1574</v>
      </c>
      <c r="E799" s="107" t="s">
        <v>1577</v>
      </c>
      <c r="F799" s="108" t="s">
        <v>142</v>
      </c>
      <c r="G799" s="107">
        <v>10.15</v>
      </c>
      <c r="H799" s="107">
        <v>1.4</v>
      </c>
      <c r="I799" s="120">
        <v>1.4</v>
      </c>
      <c r="J799" s="107">
        <v>1.63</v>
      </c>
      <c r="K799" s="107">
        <v>16.52</v>
      </c>
      <c r="L799" s="107">
        <v>14.21</v>
      </c>
      <c r="M799" s="107">
        <v>16.54</v>
      </c>
    </row>
    <row r="800" spans="1:13" ht="16.5" hidden="1" customHeight="1">
      <c r="A800" s="106" t="s">
        <v>2822</v>
      </c>
      <c r="B800" s="107" t="s">
        <v>2823</v>
      </c>
      <c r="C800" s="108" t="s">
        <v>86</v>
      </c>
      <c r="D800" s="107" t="s">
        <v>1574</v>
      </c>
      <c r="E800" s="107" t="s">
        <v>1357</v>
      </c>
      <c r="F800" s="108" t="s">
        <v>142</v>
      </c>
      <c r="G800" s="107">
        <v>2.0299999999999998</v>
      </c>
      <c r="H800" s="107">
        <v>1.74</v>
      </c>
      <c r="I800" s="120">
        <v>1.74</v>
      </c>
      <c r="J800" s="107">
        <v>2.0299999999999998</v>
      </c>
      <c r="K800" s="107">
        <v>16.52</v>
      </c>
      <c r="L800" s="107">
        <v>3.53</v>
      </c>
      <c r="M800" s="107">
        <v>4.12</v>
      </c>
    </row>
    <row r="801" spans="1:13" ht="16.5" hidden="1" customHeight="1">
      <c r="A801" s="106" t="s">
        <v>2824</v>
      </c>
      <c r="B801" s="107" t="s">
        <v>1578</v>
      </c>
      <c r="C801" s="108" t="s">
        <v>86</v>
      </c>
      <c r="D801" s="107" t="s">
        <v>1574</v>
      </c>
      <c r="E801" s="107" t="s">
        <v>1579</v>
      </c>
      <c r="F801" s="108" t="s">
        <v>142</v>
      </c>
      <c r="G801" s="107">
        <v>636.40499999999997</v>
      </c>
      <c r="H801" s="107">
        <v>3.17</v>
      </c>
      <c r="I801" s="120">
        <v>3.17</v>
      </c>
      <c r="J801" s="107">
        <v>3.69</v>
      </c>
      <c r="K801" s="107">
        <v>16.52</v>
      </c>
      <c r="L801" s="107">
        <v>2017.4</v>
      </c>
      <c r="M801" s="107">
        <v>2348.33</v>
      </c>
    </row>
    <row r="802" spans="1:13" ht="16.5" hidden="1" customHeight="1">
      <c r="A802" s="106" t="s">
        <v>2825</v>
      </c>
      <c r="B802" s="107" t="s">
        <v>1580</v>
      </c>
      <c r="C802" s="108" t="s">
        <v>86</v>
      </c>
      <c r="D802" s="107" t="s">
        <v>1574</v>
      </c>
      <c r="E802" s="107" t="s">
        <v>1581</v>
      </c>
      <c r="F802" s="108" t="s">
        <v>142</v>
      </c>
      <c r="G802" s="107">
        <v>841.4837</v>
      </c>
      <c r="H802" s="107">
        <v>4.67</v>
      </c>
      <c r="I802" s="120">
        <v>4.67</v>
      </c>
      <c r="J802" s="107">
        <v>5.44</v>
      </c>
      <c r="K802" s="107">
        <v>16.52</v>
      </c>
      <c r="L802" s="107">
        <v>3929.73</v>
      </c>
      <c r="M802" s="107">
        <v>4577.67</v>
      </c>
    </row>
    <row r="803" spans="1:13" ht="16.5" hidden="1" customHeight="1">
      <c r="A803" s="106" t="s">
        <v>2826</v>
      </c>
      <c r="B803" s="107" t="s">
        <v>1582</v>
      </c>
      <c r="C803" s="108" t="s">
        <v>86</v>
      </c>
      <c r="D803" s="107" t="s">
        <v>1574</v>
      </c>
      <c r="E803" s="107" t="s">
        <v>1583</v>
      </c>
      <c r="F803" s="108" t="s">
        <v>142</v>
      </c>
      <c r="G803" s="107">
        <v>627.27</v>
      </c>
      <c r="H803" s="107">
        <v>7.26</v>
      </c>
      <c r="I803" s="120">
        <v>7.26</v>
      </c>
      <c r="J803" s="107">
        <v>8.4600000000000009</v>
      </c>
      <c r="K803" s="107">
        <v>16.52</v>
      </c>
      <c r="L803" s="107">
        <v>4553.9799999999996</v>
      </c>
      <c r="M803" s="107">
        <v>5306.7</v>
      </c>
    </row>
    <row r="804" spans="1:13" ht="16.5" hidden="1" customHeight="1">
      <c r="A804" s="106" t="s">
        <v>2827</v>
      </c>
      <c r="B804" s="107" t="s">
        <v>1584</v>
      </c>
      <c r="C804" s="108" t="s">
        <v>86</v>
      </c>
      <c r="D804" s="107" t="s">
        <v>1574</v>
      </c>
      <c r="E804" s="107" t="s">
        <v>1585</v>
      </c>
      <c r="F804" s="108" t="s">
        <v>142</v>
      </c>
      <c r="G804" s="107">
        <v>292.32</v>
      </c>
      <c r="H804" s="107">
        <v>13.98</v>
      </c>
      <c r="I804" s="120">
        <v>13.98</v>
      </c>
      <c r="J804" s="107">
        <v>16.29</v>
      </c>
      <c r="K804" s="107">
        <v>16.52</v>
      </c>
      <c r="L804" s="107">
        <v>4086.63</v>
      </c>
      <c r="M804" s="107">
        <v>4761.8900000000003</v>
      </c>
    </row>
    <row r="805" spans="1:13" ht="16.5" hidden="1" customHeight="1">
      <c r="A805" s="106" t="s">
        <v>2828</v>
      </c>
      <c r="B805" s="116" t="s">
        <v>2829</v>
      </c>
      <c r="C805" s="117" t="s">
        <v>355</v>
      </c>
      <c r="D805" s="116" t="s">
        <v>2830</v>
      </c>
      <c r="E805" s="116" t="s">
        <v>45</v>
      </c>
      <c r="F805" s="117" t="s">
        <v>142</v>
      </c>
      <c r="G805" s="116">
        <v>8.16</v>
      </c>
      <c r="H805" s="116">
        <v>225.01</v>
      </c>
      <c r="I805" s="123">
        <v>225.01</v>
      </c>
      <c r="J805" s="116">
        <v>254.26</v>
      </c>
      <c r="K805" s="116">
        <v>13</v>
      </c>
      <c r="L805" s="116">
        <v>1836.08</v>
      </c>
      <c r="M805" s="116">
        <v>2074.7600000000002</v>
      </c>
    </row>
    <row r="806" spans="1:13" ht="16.5" hidden="1" customHeight="1">
      <c r="A806" s="106" t="s">
        <v>2831</v>
      </c>
      <c r="B806" s="116" t="s">
        <v>1586</v>
      </c>
      <c r="C806" s="117" t="s">
        <v>355</v>
      </c>
      <c r="D806" s="116" t="s">
        <v>1587</v>
      </c>
      <c r="E806" s="116" t="s">
        <v>45</v>
      </c>
      <c r="F806" s="117" t="s">
        <v>142</v>
      </c>
      <c r="G806" s="116">
        <v>11118</v>
      </c>
      <c r="H806" s="116">
        <v>2.0699999999999998</v>
      </c>
      <c r="I806" s="123">
        <v>2.0699999999999998</v>
      </c>
      <c r="J806" s="116">
        <v>2.339</v>
      </c>
      <c r="K806" s="116">
        <v>13</v>
      </c>
      <c r="L806" s="116">
        <v>23014.26</v>
      </c>
      <c r="M806" s="116">
        <v>26005</v>
      </c>
    </row>
    <row r="807" spans="1:13" ht="16.5" hidden="1" customHeight="1">
      <c r="A807" s="106" t="s">
        <v>2832</v>
      </c>
      <c r="B807" s="168" t="s">
        <v>1586</v>
      </c>
      <c r="C807" s="169" t="s">
        <v>355</v>
      </c>
      <c r="D807" s="201" t="s">
        <v>2833</v>
      </c>
      <c r="E807" s="168" t="s">
        <v>45</v>
      </c>
      <c r="F807" s="169" t="s">
        <v>142</v>
      </c>
      <c r="G807" s="168">
        <v>605.88</v>
      </c>
      <c r="H807" s="168">
        <v>1.68</v>
      </c>
      <c r="I807" s="170">
        <v>1.68</v>
      </c>
      <c r="J807" s="168">
        <v>1.958</v>
      </c>
      <c r="K807" s="168">
        <v>16.52</v>
      </c>
      <c r="L807" s="168">
        <v>1017.88</v>
      </c>
      <c r="M807" s="168">
        <v>1186.31</v>
      </c>
    </row>
    <row r="808" spans="1:13" ht="16.5" hidden="1" customHeight="1">
      <c r="A808" s="106" t="s">
        <v>2834</v>
      </c>
      <c r="B808" s="107" t="s">
        <v>1588</v>
      </c>
      <c r="C808" s="108" t="s">
        <v>86</v>
      </c>
      <c r="D808" s="107" t="s">
        <v>1589</v>
      </c>
      <c r="E808" s="107" t="s">
        <v>119</v>
      </c>
      <c r="F808" s="108" t="s">
        <v>138</v>
      </c>
      <c r="G808" s="107">
        <v>2514.5189</v>
      </c>
      <c r="H808" s="107">
        <v>0.36</v>
      </c>
      <c r="I808" s="120">
        <v>0.36</v>
      </c>
      <c r="J808" s="107">
        <v>0.42</v>
      </c>
      <c r="K808" s="107">
        <v>16.52</v>
      </c>
      <c r="L808" s="107">
        <v>905.23</v>
      </c>
      <c r="M808" s="107">
        <v>1056.0999999999999</v>
      </c>
    </row>
    <row r="809" spans="1:13" ht="16.5" hidden="1" customHeight="1">
      <c r="A809" s="111" t="s">
        <v>2835</v>
      </c>
      <c r="B809" s="118" t="s">
        <v>1590</v>
      </c>
      <c r="C809" s="119" t="s">
        <v>86</v>
      </c>
      <c r="D809" s="118" t="s">
        <v>1589</v>
      </c>
      <c r="E809" s="118" t="s">
        <v>139</v>
      </c>
      <c r="F809" s="119" t="s">
        <v>138</v>
      </c>
      <c r="G809" s="118">
        <v>3637.2159999999999</v>
      </c>
      <c r="H809" s="118">
        <v>0.53</v>
      </c>
      <c r="I809" s="124">
        <v>0.53</v>
      </c>
      <c r="J809" s="118">
        <v>0.62</v>
      </c>
      <c r="K809" s="118">
        <v>16.52</v>
      </c>
      <c r="L809" s="118">
        <v>1927.72</v>
      </c>
      <c r="M809" s="118">
        <v>2255.0700000000002</v>
      </c>
    </row>
    <row r="810" spans="1:13" ht="16.5" hidden="1" customHeight="1">
      <c r="A810" s="111" t="s">
        <v>2836</v>
      </c>
      <c r="B810" s="118" t="s">
        <v>1590</v>
      </c>
      <c r="C810" s="119" t="s">
        <v>86</v>
      </c>
      <c r="D810" s="118" t="s">
        <v>1589</v>
      </c>
      <c r="E810" s="118" t="s">
        <v>139</v>
      </c>
      <c r="F810" s="119" t="s">
        <v>138</v>
      </c>
      <c r="G810" s="118">
        <v>535.6</v>
      </c>
      <c r="H810" s="118">
        <v>0.53</v>
      </c>
      <c r="I810" s="124">
        <v>0.53</v>
      </c>
      <c r="J810" s="118">
        <v>0.61799999999999999</v>
      </c>
      <c r="K810" s="118">
        <v>16.52</v>
      </c>
      <c r="L810" s="118">
        <v>283.87</v>
      </c>
      <c r="M810" s="118">
        <v>331</v>
      </c>
    </row>
    <row r="811" spans="1:13" ht="16.5" hidden="1" customHeight="1">
      <c r="A811" s="106" t="s">
        <v>2837</v>
      </c>
      <c r="B811" s="107" t="s">
        <v>1591</v>
      </c>
      <c r="C811" s="108" t="s">
        <v>86</v>
      </c>
      <c r="D811" s="107" t="s">
        <v>1589</v>
      </c>
      <c r="E811" s="107" t="s">
        <v>153</v>
      </c>
      <c r="F811" s="108" t="s">
        <v>138</v>
      </c>
      <c r="G811" s="107">
        <v>548.33550000000002</v>
      </c>
      <c r="H811" s="107">
        <v>0.79</v>
      </c>
      <c r="I811" s="120">
        <v>0.79</v>
      </c>
      <c r="J811" s="107">
        <v>0.92</v>
      </c>
      <c r="K811" s="107">
        <v>16.52</v>
      </c>
      <c r="L811" s="107">
        <v>433.19</v>
      </c>
      <c r="M811" s="107">
        <v>504.47</v>
      </c>
    </row>
    <row r="812" spans="1:13" ht="16.5" hidden="1" customHeight="1">
      <c r="A812" s="106" t="s">
        <v>2838</v>
      </c>
      <c r="B812" s="107" t="s">
        <v>1592</v>
      </c>
      <c r="C812" s="108" t="s">
        <v>86</v>
      </c>
      <c r="D812" s="107" t="s">
        <v>1589</v>
      </c>
      <c r="E812" s="107" t="s">
        <v>205</v>
      </c>
      <c r="F812" s="108" t="s">
        <v>138</v>
      </c>
      <c r="G812" s="107">
        <v>104.5005</v>
      </c>
      <c r="H812" s="107">
        <v>1.52</v>
      </c>
      <c r="I812" s="120">
        <v>1.52</v>
      </c>
      <c r="J812" s="107">
        <v>1.77</v>
      </c>
      <c r="K812" s="107">
        <v>16.52</v>
      </c>
      <c r="L812" s="107">
        <v>158.84</v>
      </c>
      <c r="M812" s="107">
        <v>184.97</v>
      </c>
    </row>
    <row r="813" spans="1:13" ht="16.5" hidden="1" customHeight="1">
      <c r="A813" s="106" t="s">
        <v>2839</v>
      </c>
      <c r="B813" s="107" t="s">
        <v>2840</v>
      </c>
      <c r="C813" s="108" t="s">
        <v>86</v>
      </c>
      <c r="D813" s="107" t="s">
        <v>2606</v>
      </c>
      <c r="E813" s="107" t="s">
        <v>45</v>
      </c>
      <c r="F813" s="108" t="s">
        <v>142</v>
      </c>
      <c r="G813" s="107">
        <v>134</v>
      </c>
      <c r="H813" s="107">
        <v>0.4</v>
      </c>
      <c r="I813" s="120">
        <v>0.4</v>
      </c>
      <c r="J813" s="107">
        <v>0.47</v>
      </c>
      <c r="K813" s="107">
        <v>16.52</v>
      </c>
      <c r="L813" s="107">
        <v>53.6</v>
      </c>
      <c r="M813" s="107">
        <v>62.98</v>
      </c>
    </row>
    <row r="814" spans="1:13" ht="16.5" hidden="1" customHeight="1">
      <c r="A814" s="106" t="s">
        <v>2841</v>
      </c>
      <c r="B814" s="116" t="s">
        <v>2842</v>
      </c>
      <c r="C814" s="117" t="s">
        <v>355</v>
      </c>
      <c r="D814" s="116" t="s">
        <v>2843</v>
      </c>
      <c r="E814" s="116" t="s">
        <v>45</v>
      </c>
      <c r="F814" s="117" t="s">
        <v>1548</v>
      </c>
      <c r="G814" s="116">
        <v>79</v>
      </c>
      <c r="H814" s="116">
        <v>326.12</v>
      </c>
      <c r="I814" s="123">
        <v>326.12</v>
      </c>
      <c r="J814" s="116">
        <v>380</v>
      </c>
      <c r="K814" s="116">
        <v>16.52</v>
      </c>
      <c r="L814" s="116">
        <v>25763.48</v>
      </c>
      <c r="M814" s="116">
        <v>30020</v>
      </c>
    </row>
    <row r="815" spans="1:13" ht="16.5" hidden="1" customHeight="1">
      <c r="A815" s="106" t="s">
        <v>2844</v>
      </c>
      <c r="B815" s="116" t="s">
        <v>2845</v>
      </c>
      <c r="C815" s="117" t="s">
        <v>355</v>
      </c>
      <c r="D815" s="116" t="s">
        <v>2846</v>
      </c>
      <c r="E815" s="116" t="s">
        <v>45</v>
      </c>
      <c r="F815" s="117" t="s">
        <v>1548</v>
      </c>
      <c r="G815" s="116">
        <v>2</v>
      </c>
      <c r="H815" s="116">
        <v>351.18</v>
      </c>
      <c r="I815" s="123">
        <v>351.18</v>
      </c>
      <c r="J815" s="116">
        <v>409.19499999999999</v>
      </c>
      <c r="K815" s="116">
        <v>16.52</v>
      </c>
      <c r="L815" s="116">
        <v>702.36</v>
      </c>
      <c r="M815" s="116">
        <v>818.39</v>
      </c>
    </row>
    <row r="816" spans="1:13" ht="16.5" hidden="1" customHeight="1">
      <c r="A816" s="106" t="s">
        <v>2847</v>
      </c>
      <c r="B816" s="116" t="s">
        <v>2845</v>
      </c>
      <c r="C816" s="117" t="s">
        <v>355</v>
      </c>
      <c r="D816" s="116" t="s">
        <v>2848</v>
      </c>
      <c r="E816" s="116" t="s">
        <v>45</v>
      </c>
      <c r="F816" s="117" t="s">
        <v>1548</v>
      </c>
      <c r="G816" s="116">
        <v>2</v>
      </c>
      <c r="H816" s="116">
        <v>2814.47</v>
      </c>
      <c r="I816" s="123">
        <v>2814.47</v>
      </c>
      <c r="J816" s="116">
        <v>3279.42</v>
      </c>
      <c r="K816" s="116">
        <v>16.52</v>
      </c>
      <c r="L816" s="116">
        <v>5628.94</v>
      </c>
      <c r="M816" s="116">
        <v>6558.84</v>
      </c>
    </row>
    <row r="817" spans="1:13" ht="16.5" hidden="1" customHeight="1">
      <c r="A817" s="106" t="s">
        <v>2849</v>
      </c>
      <c r="B817" s="116" t="s">
        <v>2845</v>
      </c>
      <c r="C817" s="117" t="s">
        <v>355</v>
      </c>
      <c r="D817" s="116" t="s">
        <v>2850</v>
      </c>
      <c r="E817" s="116" t="s">
        <v>45</v>
      </c>
      <c r="F817" s="117" t="s">
        <v>1548</v>
      </c>
      <c r="G817" s="116">
        <v>8</v>
      </c>
      <c r="H817" s="116">
        <v>1957.89</v>
      </c>
      <c r="I817" s="123">
        <v>1957.89</v>
      </c>
      <c r="J817" s="116">
        <v>2281.3330000000001</v>
      </c>
      <c r="K817" s="116">
        <v>16.52</v>
      </c>
      <c r="L817" s="116">
        <v>15663.12</v>
      </c>
      <c r="M817" s="116">
        <v>18250.66</v>
      </c>
    </row>
    <row r="818" spans="1:13" ht="16.5" hidden="1" customHeight="1">
      <c r="A818" s="106" t="s">
        <v>2851</v>
      </c>
      <c r="B818" s="116" t="s">
        <v>2852</v>
      </c>
      <c r="C818" s="117" t="s">
        <v>355</v>
      </c>
      <c r="D818" s="116" t="s">
        <v>2853</v>
      </c>
      <c r="E818" s="116" t="s">
        <v>45</v>
      </c>
      <c r="F818" s="117" t="s">
        <v>138</v>
      </c>
      <c r="G818" s="116">
        <v>1</v>
      </c>
      <c r="H818" s="116">
        <v>2528.3200000000002</v>
      </c>
      <c r="I818" s="123">
        <v>2528.3200000000002</v>
      </c>
      <c r="J818" s="116">
        <v>2946</v>
      </c>
      <c r="K818" s="116">
        <v>16.52</v>
      </c>
      <c r="L818" s="116">
        <v>2528.3200000000002</v>
      </c>
      <c r="M818" s="116">
        <v>2946</v>
      </c>
    </row>
    <row r="819" spans="1:13" ht="16.5" hidden="1" customHeight="1">
      <c r="A819" s="106" t="s">
        <v>2854</v>
      </c>
      <c r="B819" s="116" t="s">
        <v>2855</v>
      </c>
      <c r="C819" s="117" t="s">
        <v>355</v>
      </c>
      <c r="D819" s="116" t="s">
        <v>2856</v>
      </c>
      <c r="E819" s="116" t="s">
        <v>45</v>
      </c>
      <c r="F819" s="117" t="s">
        <v>1548</v>
      </c>
      <c r="G819" s="116">
        <v>1</v>
      </c>
      <c r="H819" s="116">
        <v>5460</v>
      </c>
      <c r="I819" s="123">
        <v>5460</v>
      </c>
      <c r="J819" s="116">
        <v>6361.9920000000002</v>
      </c>
      <c r="K819" s="116">
        <v>16.52</v>
      </c>
      <c r="L819" s="116">
        <v>5460</v>
      </c>
      <c r="M819" s="116">
        <v>6361.99</v>
      </c>
    </row>
    <row r="820" spans="1:13" ht="16.5" hidden="1" customHeight="1">
      <c r="A820" s="106" t="s">
        <v>2857</v>
      </c>
      <c r="B820" s="116" t="s">
        <v>2858</v>
      </c>
      <c r="C820" s="117" t="s">
        <v>355</v>
      </c>
      <c r="D820" s="116" t="s">
        <v>2859</v>
      </c>
      <c r="E820" s="116" t="s">
        <v>45</v>
      </c>
      <c r="F820" s="117" t="s">
        <v>142</v>
      </c>
      <c r="G820" s="116">
        <v>2</v>
      </c>
      <c r="H820" s="116">
        <v>19500</v>
      </c>
      <c r="I820" s="123">
        <v>19500</v>
      </c>
      <c r="J820" s="116">
        <v>22721.4</v>
      </c>
      <c r="K820" s="116">
        <v>16.52</v>
      </c>
      <c r="L820" s="116">
        <v>39000</v>
      </c>
      <c r="M820" s="116">
        <v>45442.8</v>
      </c>
    </row>
    <row r="821" spans="1:13" ht="16.5" hidden="1" customHeight="1">
      <c r="A821" s="106" t="s">
        <v>2860</v>
      </c>
      <c r="B821" s="116" t="s">
        <v>2861</v>
      </c>
      <c r="C821" s="117" t="s">
        <v>355</v>
      </c>
      <c r="D821" s="116" t="s">
        <v>2862</v>
      </c>
      <c r="E821" s="116" t="s">
        <v>2863</v>
      </c>
      <c r="F821" s="117" t="s">
        <v>142</v>
      </c>
      <c r="G821" s="116">
        <v>152.51</v>
      </c>
      <c r="H821" s="116">
        <v>32.65</v>
      </c>
      <c r="I821" s="123">
        <v>32.65</v>
      </c>
      <c r="J821" s="116">
        <v>36.89</v>
      </c>
      <c r="K821" s="116">
        <v>13</v>
      </c>
      <c r="L821" s="116">
        <v>4979.45</v>
      </c>
      <c r="M821" s="116">
        <v>5626.09</v>
      </c>
    </row>
    <row r="822" spans="1:13" ht="16.5" hidden="1" customHeight="1">
      <c r="A822" s="106" t="s">
        <v>2864</v>
      </c>
      <c r="B822" s="116" t="s">
        <v>2865</v>
      </c>
      <c r="C822" s="117" t="s">
        <v>355</v>
      </c>
      <c r="D822" s="116" t="s">
        <v>2866</v>
      </c>
      <c r="E822" s="116" t="s">
        <v>45</v>
      </c>
      <c r="F822" s="117" t="s">
        <v>1548</v>
      </c>
      <c r="G822" s="116">
        <v>3</v>
      </c>
      <c r="H822" s="116">
        <v>1891.52</v>
      </c>
      <c r="I822" s="123">
        <v>1891.52</v>
      </c>
      <c r="J822" s="116">
        <v>2204</v>
      </c>
      <c r="K822" s="116">
        <v>16.52</v>
      </c>
      <c r="L822" s="116">
        <v>5674.56</v>
      </c>
      <c r="M822" s="116">
        <v>6612</v>
      </c>
    </row>
    <row r="823" spans="1:13" ht="16.5" hidden="1" customHeight="1">
      <c r="A823" s="106" t="s">
        <v>2867</v>
      </c>
      <c r="B823" s="116" t="s">
        <v>2865</v>
      </c>
      <c r="C823" s="117" t="s">
        <v>355</v>
      </c>
      <c r="D823" s="116" t="s">
        <v>2868</v>
      </c>
      <c r="E823" s="116" t="s">
        <v>45</v>
      </c>
      <c r="F823" s="117" t="s">
        <v>1548</v>
      </c>
      <c r="G823" s="116">
        <v>9</v>
      </c>
      <c r="H823" s="116">
        <v>1873.5</v>
      </c>
      <c r="I823" s="123">
        <v>1873.5</v>
      </c>
      <c r="J823" s="116">
        <v>2183</v>
      </c>
      <c r="K823" s="116">
        <v>16.52</v>
      </c>
      <c r="L823" s="116">
        <v>16861.5</v>
      </c>
      <c r="M823" s="116">
        <v>19647</v>
      </c>
    </row>
    <row r="824" spans="1:13" ht="16.5" hidden="1" customHeight="1">
      <c r="A824" s="106" t="s">
        <v>2869</v>
      </c>
      <c r="B824" s="116" t="s">
        <v>2865</v>
      </c>
      <c r="C824" s="117" t="s">
        <v>355</v>
      </c>
      <c r="D824" s="116" t="s">
        <v>2870</v>
      </c>
      <c r="E824" s="116" t="s">
        <v>45</v>
      </c>
      <c r="F824" s="117" t="s">
        <v>1548</v>
      </c>
      <c r="G824" s="116">
        <v>9</v>
      </c>
      <c r="H824" s="116">
        <v>1891.52</v>
      </c>
      <c r="I824" s="123">
        <v>1891.52</v>
      </c>
      <c r="J824" s="116">
        <v>2204</v>
      </c>
      <c r="K824" s="116">
        <v>16.52</v>
      </c>
      <c r="L824" s="116">
        <v>17023.68</v>
      </c>
      <c r="M824" s="116">
        <v>19836</v>
      </c>
    </row>
    <row r="825" spans="1:13" ht="16.5" hidden="1" customHeight="1">
      <c r="A825" s="106" t="s">
        <v>2871</v>
      </c>
      <c r="B825" s="116" t="s">
        <v>2865</v>
      </c>
      <c r="C825" s="117" t="s">
        <v>355</v>
      </c>
      <c r="D825" s="116" t="s">
        <v>2866</v>
      </c>
      <c r="E825" s="116" t="s">
        <v>45</v>
      </c>
      <c r="F825" s="117" t="s">
        <v>1548</v>
      </c>
      <c r="G825" s="116">
        <v>6</v>
      </c>
      <c r="H825" s="116">
        <v>1500</v>
      </c>
      <c r="I825" s="123">
        <v>1500</v>
      </c>
      <c r="J825" s="116">
        <v>1747.8</v>
      </c>
      <c r="K825" s="116">
        <v>16.52</v>
      </c>
      <c r="L825" s="116">
        <v>9000</v>
      </c>
      <c r="M825" s="116">
        <v>10486.8</v>
      </c>
    </row>
    <row r="826" spans="1:13" ht="16.5" hidden="1" customHeight="1">
      <c r="A826" s="106" t="s">
        <v>2872</v>
      </c>
      <c r="B826" s="116" t="s">
        <v>2873</v>
      </c>
      <c r="C826" s="117" t="s">
        <v>355</v>
      </c>
      <c r="D826" s="116" t="s">
        <v>2874</v>
      </c>
      <c r="E826" s="116" t="s">
        <v>45</v>
      </c>
      <c r="F826" s="117" t="s">
        <v>1548</v>
      </c>
      <c r="G826" s="116">
        <v>211</v>
      </c>
      <c r="H826" s="116">
        <v>124.44</v>
      </c>
      <c r="I826" s="123">
        <v>124.44</v>
      </c>
      <c r="J826" s="116">
        <v>145</v>
      </c>
      <c r="K826" s="116">
        <v>16.52</v>
      </c>
      <c r="L826" s="116">
        <v>26256.84</v>
      </c>
      <c r="M826" s="116">
        <v>30595</v>
      </c>
    </row>
    <row r="827" spans="1:13" ht="16.5" hidden="1" customHeight="1">
      <c r="A827" s="106" t="s">
        <v>2875</v>
      </c>
      <c r="B827" s="116" t="s">
        <v>2876</v>
      </c>
      <c r="C827" s="117" t="s">
        <v>355</v>
      </c>
      <c r="D827" s="116" t="s">
        <v>2877</v>
      </c>
      <c r="E827" s="116" t="s">
        <v>45</v>
      </c>
      <c r="F827" s="117" t="s">
        <v>1548</v>
      </c>
      <c r="G827" s="116">
        <v>1</v>
      </c>
      <c r="H827" s="116">
        <v>3553.66</v>
      </c>
      <c r="I827" s="123">
        <v>3553.66</v>
      </c>
      <c r="J827" s="116">
        <v>4140.7250000000004</v>
      </c>
      <c r="K827" s="116">
        <v>16.52</v>
      </c>
      <c r="L827" s="116">
        <v>3553.66</v>
      </c>
      <c r="M827" s="116">
        <v>4140.7299999999996</v>
      </c>
    </row>
    <row r="828" spans="1:13" ht="16.5" hidden="1" customHeight="1">
      <c r="A828" s="106" t="s">
        <v>2878</v>
      </c>
      <c r="B828" s="116" t="s">
        <v>2876</v>
      </c>
      <c r="C828" s="117" t="s">
        <v>355</v>
      </c>
      <c r="D828" s="116" t="s">
        <v>2879</v>
      </c>
      <c r="E828" s="116" t="s">
        <v>45</v>
      </c>
      <c r="F828" s="117" t="s">
        <v>1548</v>
      </c>
      <c r="G828" s="116">
        <v>2</v>
      </c>
      <c r="H828" s="116">
        <v>2478.6</v>
      </c>
      <c r="I828" s="123">
        <v>2478.6</v>
      </c>
      <c r="J828" s="116">
        <v>2888.0650000000001</v>
      </c>
      <c r="K828" s="116">
        <v>16.52</v>
      </c>
      <c r="L828" s="116">
        <v>4957.2</v>
      </c>
      <c r="M828" s="116">
        <v>5776.13</v>
      </c>
    </row>
    <row r="829" spans="1:13" ht="16.5" hidden="1" customHeight="1">
      <c r="A829" s="106" t="s">
        <v>2880</v>
      </c>
      <c r="B829" s="116" t="s">
        <v>2876</v>
      </c>
      <c r="C829" s="117" t="s">
        <v>355</v>
      </c>
      <c r="D829" s="116" t="s">
        <v>2881</v>
      </c>
      <c r="E829" s="116" t="s">
        <v>45</v>
      </c>
      <c r="F829" s="117" t="s">
        <v>1548</v>
      </c>
      <c r="G829" s="116">
        <v>4</v>
      </c>
      <c r="H829" s="116">
        <v>2478.6</v>
      </c>
      <c r="I829" s="123">
        <v>2478.6</v>
      </c>
      <c r="J829" s="116">
        <v>2888.0650000000001</v>
      </c>
      <c r="K829" s="116">
        <v>16.52</v>
      </c>
      <c r="L829" s="116">
        <v>9914.4</v>
      </c>
      <c r="M829" s="116">
        <v>11552.26</v>
      </c>
    </row>
    <row r="830" spans="1:13" ht="16.5" hidden="1" customHeight="1">
      <c r="A830" s="106" t="s">
        <v>2882</v>
      </c>
      <c r="B830" s="116" t="s">
        <v>2876</v>
      </c>
      <c r="C830" s="117" t="s">
        <v>355</v>
      </c>
      <c r="D830" s="116" t="s">
        <v>2883</v>
      </c>
      <c r="E830" s="116" t="s">
        <v>45</v>
      </c>
      <c r="F830" s="117" t="s">
        <v>1548</v>
      </c>
      <c r="G830" s="116">
        <v>16</v>
      </c>
      <c r="H830" s="116">
        <v>2478.6</v>
      </c>
      <c r="I830" s="123">
        <v>2478.6</v>
      </c>
      <c r="J830" s="116">
        <v>2888.0650000000001</v>
      </c>
      <c r="K830" s="116">
        <v>16.52</v>
      </c>
      <c r="L830" s="116">
        <v>39657.599999999999</v>
      </c>
      <c r="M830" s="116">
        <v>46209.04</v>
      </c>
    </row>
    <row r="831" spans="1:13" ht="16.5" hidden="1" customHeight="1">
      <c r="A831" s="106" t="s">
        <v>2884</v>
      </c>
      <c r="B831" s="116" t="s">
        <v>2876</v>
      </c>
      <c r="C831" s="117" t="s">
        <v>355</v>
      </c>
      <c r="D831" s="116" t="s">
        <v>2881</v>
      </c>
      <c r="E831" s="116" t="s">
        <v>45</v>
      </c>
      <c r="F831" s="117" t="s">
        <v>1548</v>
      </c>
      <c r="G831" s="116">
        <v>12</v>
      </c>
      <c r="H831" s="116">
        <v>2100</v>
      </c>
      <c r="I831" s="123">
        <v>2100</v>
      </c>
      <c r="J831" s="116">
        <v>2446.92</v>
      </c>
      <c r="K831" s="116">
        <v>16.52</v>
      </c>
      <c r="L831" s="116">
        <v>25200</v>
      </c>
      <c r="M831" s="116">
        <v>29363.040000000001</v>
      </c>
    </row>
    <row r="832" spans="1:13" ht="16.5" hidden="1" customHeight="1">
      <c r="A832" s="106" t="s">
        <v>2885</v>
      </c>
      <c r="B832" s="116" t="s">
        <v>2876</v>
      </c>
      <c r="C832" s="117" t="s">
        <v>355</v>
      </c>
      <c r="D832" s="116" t="s">
        <v>2877</v>
      </c>
      <c r="E832" s="116" t="s">
        <v>45</v>
      </c>
      <c r="F832" s="117" t="s">
        <v>1548</v>
      </c>
      <c r="G832" s="116">
        <v>1</v>
      </c>
      <c r="H832" s="116">
        <v>2900</v>
      </c>
      <c r="I832" s="123">
        <v>2900</v>
      </c>
      <c r="J832" s="116">
        <v>3379.08</v>
      </c>
      <c r="K832" s="116">
        <v>16.52</v>
      </c>
      <c r="L832" s="116">
        <v>2900</v>
      </c>
      <c r="M832" s="116">
        <v>3379.08</v>
      </c>
    </row>
    <row r="833" spans="1:13" ht="16.5" hidden="1" customHeight="1">
      <c r="A833" s="106" t="s">
        <v>2886</v>
      </c>
      <c r="B833" s="107" t="s">
        <v>2887</v>
      </c>
      <c r="C833" s="108" t="s">
        <v>86</v>
      </c>
      <c r="D833" s="107" t="s">
        <v>2888</v>
      </c>
      <c r="E833" s="107" t="s">
        <v>2889</v>
      </c>
      <c r="F833" s="108" t="s">
        <v>103</v>
      </c>
      <c r="G833" s="107">
        <v>2.87</v>
      </c>
      <c r="H833" s="107">
        <v>19.239999999999998</v>
      </c>
      <c r="I833" s="120">
        <v>19.239999999999998</v>
      </c>
      <c r="J833" s="107">
        <v>22.42</v>
      </c>
      <c r="K833" s="107">
        <v>16.52</v>
      </c>
      <c r="L833" s="107">
        <v>55.22</v>
      </c>
      <c r="M833" s="107">
        <v>64.349999999999994</v>
      </c>
    </row>
    <row r="834" spans="1:13" ht="16.5" hidden="1" customHeight="1">
      <c r="A834" s="106" t="s">
        <v>2890</v>
      </c>
      <c r="B834" s="107" t="s">
        <v>2891</v>
      </c>
      <c r="C834" s="108" t="s">
        <v>86</v>
      </c>
      <c r="D834" s="107" t="s">
        <v>2892</v>
      </c>
      <c r="E834" s="107" t="s">
        <v>2893</v>
      </c>
      <c r="F834" s="108" t="s">
        <v>103</v>
      </c>
      <c r="G834" s="107">
        <v>1</v>
      </c>
      <c r="H834" s="107">
        <v>16.13</v>
      </c>
      <c r="I834" s="120">
        <v>16.13</v>
      </c>
      <c r="J834" s="107">
        <v>18.8</v>
      </c>
      <c r="K834" s="107">
        <v>16.52</v>
      </c>
      <c r="L834" s="107">
        <v>16.13</v>
      </c>
      <c r="M834" s="107">
        <v>18.8</v>
      </c>
    </row>
    <row r="835" spans="1:13" ht="16.5" hidden="1" customHeight="1">
      <c r="A835" s="106" t="s">
        <v>2894</v>
      </c>
      <c r="B835" s="107" t="s">
        <v>2895</v>
      </c>
      <c r="C835" s="108" t="s">
        <v>86</v>
      </c>
      <c r="D835" s="107" t="s">
        <v>2896</v>
      </c>
      <c r="E835" s="107" t="s">
        <v>45</v>
      </c>
      <c r="F835" s="108" t="s">
        <v>127</v>
      </c>
      <c r="G835" s="107">
        <v>3.4489999999999998</v>
      </c>
      <c r="H835" s="107">
        <v>10.3</v>
      </c>
      <c r="I835" s="120">
        <v>10.3</v>
      </c>
      <c r="J835" s="107">
        <v>12.002000000000001</v>
      </c>
      <c r="K835" s="107">
        <v>16.52</v>
      </c>
      <c r="L835" s="107">
        <v>35.520000000000003</v>
      </c>
      <c r="M835" s="107">
        <v>41.39</v>
      </c>
    </row>
    <row r="836" spans="1:13" ht="16.5" hidden="1" customHeight="1">
      <c r="A836" s="106" t="s">
        <v>2897</v>
      </c>
      <c r="B836" s="107" t="s">
        <v>2898</v>
      </c>
      <c r="C836" s="108" t="s">
        <v>86</v>
      </c>
      <c r="D836" s="107" t="s">
        <v>1350</v>
      </c>
      <c r="E836" s="107" t="s">
        <v>1751</v>
      </c>
      <c r="F836" s="108" t="s">
        <v>344</v>
      </c>
      <c r="G836" s="107">
        <v>1.4</v>
      </c>
      <c r="H836" s="107">
        <v>2.42</v>
      </c>
      <c r="I836" s="120">
        <v>2.42</v>
      </c>
      <c r="J836" s="107">
        <v>2.82</v>
      </c>
      <c r="K836" s="107">
        <v>16.52</v>
      </c>
      <c r="L836" s="107">
        <v>3.39</v>
      </c>
      <c r="M836" s="107">
        <v>3.95</v>
      </c>
    </row>
    <row r="837" spans="1:13" ht="16.5" hidden="1" customHeight="1">
      <c r="A837" s="106" t="s">
        <v>2899</v>
      </c>
      <c r="B837" s="107" t="s">
        <v>2900</v>
      </c>
      <c r="C837" s="108" t="s">
        <v>86</v>
      </c>
      <c r="D837" s="107" t="s">
        <v>2901</v>
      </c>
      <c r="E837" s="107" t="s">
        <v>2902</v>
      </c>
      <c r="F837" s="108" t="s">
        <v>1502</v>
      </c>
      <c r="G837" s="107">
        <v>4.0220000000000002</v>
      </c>
      <c r="H837" s="107">
        <v>2.78</v>
      </c>
      <c r="I837" s="120">
        <v>2.78</v>
      </c>
      <c r="J837" s="107">
        <v>3.24</v>
      </c>
      <c r="K837" s="107">
        <v>16.52</v>
      </c>
      <c r="L837" s="107">
        <v>11.18</v>
      </c>
      <c r="M837" s="107">
        <v>13.03</v>
      </c>
    </row>
    <row r="838" spans="1:13" ht="16.5" hidden="1" customHeight="1">
      <c r="A838" s="106" t="s">
        <v>2903</v>
      </c>
      <c r="B838" s="107" t="s">
        <v>2904</v>
      </c>
      <c r="C838" s="108" t="s">
        <v>86</v>
      </c>
      <c r="D838" s="107" t="s">
        <v>2905</v>
      </c>
      <c r="E838" s="107" t="s">
        <v>45</v>
      </c>
      <c r="F838" s="108" t="s">
        <v>127</v>
      </c>
      <c r="G838" s="107">
        <v>1.1499999999999999</v>
      </c>
      <c r="H838" s="107">
        <v>23.5</v>
      </c>
      <c r="I838" s="120">
        <v>23.5</v>
      </c>
      <c r="J838" s="107">
        <v>27.38</v>
      </c>
      <c r="K838" s="107">
        <v>16.52</v>
      </c>
      <c r="L838" s="107">
        <v>27.03</v>
      </c>
      <c r="M838" s="107">
        <v>31.49</v>
      </c>
    </row>
    <row r="839" spans="1:13" ht="16.5" hidden="1" customHeight="1">
      <c r="A839" s="106" t="s">
        <v>2906</v>
      </c>
      <c r="B839" s="107" t="s">
        <v>2907</v>
      </c>
      <c r="C839" s="108" t="s">
        <v>86</v>
      </c>
      <c r="D839" s="107" t="s">
        <v>1350</v>
      </c>
      <c r="E839" s="107" t="s">
        <v>45</v>
      </c>
      <c r="F839" s="108" t="s">
        <v>103</v>
      </c>
      <c r="G839" s="107">
        <v>14.7028</v>
      </c>
      <c r="H839" s="107">
        <v>2.75</v>
      </c>
      <c r="I839" s="120">
        <v>2.75</v>
      </c>
      <c r="J839" s="107">
        <v>3.2</v>
      </c>
      <c r="K839" s="107">
        <v>16.52</v>
      </c>
      <c r="L839" s="107">
        <v>40.43</v>
      </c>
      <c r="M839" s="107">
        <v>47.05</v>
      </c>
    </row>
    <row r="840" spans="1:13" ht="16.5" hidden="1" customHeight="1">
      <c r="A840" s="106" t="s">
        <v>2908</v>
      </c>
      <c r="B840" s="107" t="s">
        <v>2909</v>
      </c>
      <c r="C840" s="108" t="s">
        <v>86</v>
      </c>
      <c r="D840" s="107" t="s">
        <v>1753</v>
      </c>
      <c r="E840" s="107" t="s">
        <v>1754</v>
      </c>
      <c r="F840" s="108" t="s">
        <v>344</v>
      </c>
      <c r="G840" s="107">
        <v>1</v>
      </c>
      <c r="H840" s="107">
        <v>3</v>
      </c>
      <c r="I840" s="120">
        <v>3</v>
      </c>
      <c r="J840" s="107">
        <v>3.5</v>
      </c>
      <c r="K840" s="107">
        <v>16.52</v>
      </c>
      <c r="L840" s="107">
        <v>3</v>
      </c>
      <c r="M840" s="107">
        <v>3.5</v>
      </c>
    </row>
    <row r="841" spans="1:13" ht="16.5" hidden="1" customHeight="1">
      <c r="A841" s="106" t="s">
        <v>2910</v>
      </c>
      <c r="B841" s="109" t="s">
        <v>2911</v>
      </c>
      <c r="C841" s="110" t="s">
        <v>86</v>
      </c>
      <c r="D841" s="109" t="s">
        <v>369</v>
      </c>
      <c r="E841" s="109" t="s">
        <v>45</v>
      </c>
      <c r="F841" s="110" t="s">
        <v>43</v>
      </c>
      <c r="G841" s="109">
        <v>67.124499999999998</v>
      </c>
      <c r="H841" s="109">
        <v>2.72</v>
      </c>
      <c r="I841" s="121">
        <v>3.8</v>
      </c>
      <c r="J841" s="109">
        <v>3.911</v>
      </c>
      <c r="K841" s="109">
        <v>2.92</v>
      </c>
      <c r="L841" s="109">
        <v>255.07</v>
      </c>
      <c r="M841" s="109">
        <v>262.52</v>
      </c>
    </row>
    <row r="842" spans="1:13" ht="16.5" hidden="1" customHeight="1">
      <c r="A842" s="106" t="s">
        <v>2912</v>
      </c>
      <c r="B842" s="107" t="s">
        <v>2913</v>
      </c>
      <c r="C842" s="108" t="s">
        <v>86</v>
      </c>
      <c r="D842" s="107" t="s">
        <v>2914</v>
      </c>
      <c r="E842" s="107" t="s">
        <v>2915</v>
      </c>
      <c r="F842" s="108" t="s">
        <v>142</v>
      </c>
      <c r="G842" s="107">
        <v>20</v>
      </c>
      <c r="H842" s="107">
        <v>0.09</v>
      </c>
      <c r="I842" s="120">
        <v>0.09</v>
      </c>
      <c r="J842" s="107">
        <v>0.1</v>
      </c>
      <c r="K842" s="107">
        <v>16.52</v>
      </c>
      <c r="L842" s="107">
        <v>1.8</v>
      </c>
      <c r="M842" s="107">
        <v>2</v>
      </c>
    </row>
    <row r="843" spans="1:13" ht="16.5" hidden="1" customHeight="1">
      <c r="A843" s="106" t="s">
        <v>2916</v>
      </c>
      <c r="B843" s="107" t="s">
        <v>2917</v>
      </c>
      <c r="C843" s="108" t="s">
        <v>86</v>
      </c>
      <c r="D843" s="107" t="s">
        <v>2918</v>
      </c>
      <c r="E843" s="107" t="s">
        <v>45</v>
      </c>
      <c r="F843" s="108" t="s">
        <v>142</v>
      </c>
      <c r="G843" s="107">
        <v>23</v>
      </c>
      <c r="H843" s="107">
        <v>0.46</v>
      </c>
      <c r="I843" s="120">
        <v>0.46</v>
      </c>
      <c r="J843" s="107">
        <v>0.54</v>
      </c>
      <c r="K843" s="107">
        <v>16.52</v>
      </c>
      <c r="L843" s="107">
        <v>10.58</v>
      </c>
      <c r="M843" s="107">
        <v>12.42</v>
      </c>
    </row>
    <row r="844" spans="1:13" ht="16.5" hidden="1" customHeight="1">
      <c r="A844" s="106" t="s">
        <v>2919</v>
      </c>
      <c r="B844" s="107" t="s">
        <v>2920</v>
      </c>
      <c r="C844" s="108" t="s">
        <v>86</v>
      </c>
      <c r="D844" s="107" t="s">
        <v>2921</v>
      </c>
      <c r="E844" s="107" t="s">
        <v>2922</v>
      </c>
      <c r="F844" s="108" t="s">
        <v>103</v>
      </c>
      <c r="G844" s="107">
        <v>566.13760000000002</v>
      </c>
      <c r="H844" s="107">
        <v>5.36</v>
      </c>
      <c r="I844" s="120">
        <v>5.36</v>
      </c>
      <c r="J844" s="107">
        <v>6.25</v>
      </c>
      <c r="K844" s="107">
        <v>16.52</v>
      </c>
      <c r="L844" s="107">
        <v>3034.5</v>
      </c>
      <c r="M844" s="107">
        <v>3538.36</v>
      </c>
    </row>
    <row r="845" spans="1:13" ht="16.5" hidden="1" customHeight="1">
      <c r="A845" s="106" t="s">
        <v>2923</v>
      </c>
      <c r="B845" s="171" t="s">
        <v>2924</v>
      </c>
      <c r="C845" s="172" t="s">
        <v>355</v>
      </c>
      <c r="D845" s="171" t="s">
        <v>2925</v>
      </c>
      <c r="E845" s="171" t="s">
        <v>45</v>
      </c>
      <c r="F845" s="172" t="s">
        <v>138</v>
      </c>
      <c r="G845" s="171">
        <v>15</v>
      </c>
      <c r="H845" s="171">
        <v>18.52</v>
      </c>
      <c r="I845" s="173">
        <v>18.52</v>
      </c>
      <c r="J845" s="171">
        <v>21.58</v>
      </c>
      <c r="K845" s="171">
        <v>16.52</v>
      </c>
      <c r="L845" s="171">
        <v>277.8</v>
      </c>
      <c r="M845" s="171">
        <v>323.7</v>
      </c>
    </row>
    <row r="846" spans="1:13" ht="16.5" hidden="1" customHeight="1">
      <c r="A846" s="106" t="s">
        <v>2926</v>
      </c>
      <c r="B846" s="116" t="s">
        <v>2927</v>
      </c>
      <c r="C846" s="117" t="s">
        <v>355</v>
      </c>
      <c r="D846" s="116" t="s">
        <v>2928</v>
      </c>
      <c r="E846" s="116" t="s">
        <v>45</v>
      </c>
      <c r="F846" s="117" t="s">
        <v>1548</v>
      </c>
      <c r="G846" s="116">
        <v>1</v>
      </c>
      <c r="H846" s="116">
        <v>29250</v>
      </c>
      <c r="I846" s="123">
        <v>29250</v>
      </c>
      <c r="J846" s="116">
        <v>34082.1</v>
      </c>
      <c r="K846" s="116">
        <v>16.52</v>
      </c>
      <c r="L846" s="116">
        <v>29250</v>
      </c>
      <c r="M846" s="116">
        <v>34082.1</v>
      </c>
    </row>
    <row r="847" spans="1:13" ht="16.5" hidden="1" customHeight="1">
      <c r="A847" s="106" t="s">
        <v>2929</v>
      </c>
      <c r="B847" s="107" t="s">
        <v>2930</v>
      </c>
      <c r="C847" s="108" t="s">
        <v>86</v>
      </c>
      <c r="D847" s="107" t="s">
        <v>2931</v>
      </c>
      <c r="E847" s="107" t="s">
        <v>2932</v>
      </c>
      <c r="F847" s="108" t="s">
        <v>2933</v>
      </c>
      <c r="G847" s="107">
        <v>0.92</v>
      </c>
      <c r="H847" s="107">
        <v>133.33000000000001</v>
      </c>
      <c r="I847" s="120">
        <v>133.33000000000001</v>
      </c>
      <c r="J847" s="107">
        <v>155.36000000000001</v>
      </c>
      <c r="K847" s="107">
        <v>16.52</v>
      </c>
      <c r="L847" s="107">
        <v>122.66</v>
      </c>
      <c r="M847" s="107">
        <v>142.93</v>
      </c>
    </row>
    <row r="848" spans="1:13" ht="16.5" hidden="1" customHeight="1">
      <c r="A848" s="106" t="s">
        <v>2934</v>
      </c>
      <c r="B848" s="107" t="s">
        <v>2935</v>
      </c>
      <c r="C848" s="108" t="s">
        <v>86</v>
      </c>
      <c r="D848" s="107" t="s">
        <v>2936</v>
      </c>
      <c r="E848" s="107" t="s">
        <v>45</v>
      </c>
      <c r="F848" s="108" t="s">
        <v>748</v>
      </c>
      <c r="G848" s="107">
        <v>0.32</v>
      </c>
      <c r="H848" s="107">
        <v>18</v>
      </c>
      <c r="I848" s="120">
        <v>18</v>
      </c>
      <c r="J848" s="107">
        <v>20.97</v>
      </c>
      <c r="K848" s="107">
        <v>16.52</v>
      </c>
      <c r="L848" s="107">
        <v>5.76</v>
      </c>
      <c r="M848" s="107">
        <v>6.71</v>
      </c>
    </row>
    <row r="849" spans="1:13" ht="16.5" hidden="1" customHeight="1">
      <c r="A849" s="106" t="s">
        <v>2937</v>
      </c>
      <c r="B849" s="107" t="s">
        <v>1593</v>
      </c>
      <c r="C849" s="108" t="s">
        <v>86</v>
      </c>
      <c r="D849" s="107" t="s">
        <v>1594</v>
      </c>
      <c r="E849" s="107" t="s">
        <v>1595</v>
      </c>
      <c r="F849" s="108" t="s">
        <v>142</v>
      </c>
      <c r="G849" s="107">
        <v>599.54999999999995</v>
      </c>
      <c r="H849" s="107">
        <v>13.72</v>
      </c>
      <c r="I849" s="120">
        <v>13.72</v>
      </c>
      <c r="J849" s="107">
        <v>15.99</v>
      </c>
      <c r="K849" s="107">
        <v>16.52</v>
      </c>
      <c r="L849" s="107">
        <v>8225.83</v>
      </c>
      <c r="M849" s="107">
        <v>9586.7999999999993</v>
      </c>
    </row>
    <row r="850" spans="1:13" ht="16.5" hidden="1" customHeight="1">
      <c r="A850" s="106" t="s">
        <v>2938</v>
      </c>
      <c r="B850" s="107" t="s">
        <v>2939</v>
      </c>
      <c r="C850" s="108" t="s">
        <v>86</v>
      </c>
      <c r="D850" s="107" t="s">
        <v>2940</v>
      </c>
      <c r="E850" s="107" t="s">
        <v>45</v>
      </c>
      <c r="F850" s="108" t="s">
        <v>127</v>
      </c>
      <c r="G850" s="107">
        <v>0.22</v>
      </c>
      <c r="H850" s="107">
        <v>16.3</v>
      </c>
      <c r="I850" s="120">
        <v>16.3</v>
      </c>
      <c r="J850" s="107">
        <v>18.989999999999998</v>
      </c>
      <c r="K850" s="107">
        <v>16.52</v>
      </c>
      <c r="L850" s="107">
        <v>3.59</v>
      </c>
      <c r="M850" s="107">
        <v>4.18</v>
      </c>
    </row>
    <row r="851" spans="1:13" ht="16.5" hidden="1" customHeight="1">
      <c r="A851" s="106" t="s">
        <v>2941</v>
      </c>
      <c r="B851" s="107" t="s">
        <v>2942</v>
      </c>
      <c r="C851" s="108" t="s">
        <v>86</v>
      </c>
      <c r="D851" s="107" t="s">
        <v>2943</v>
      </c>
      <c r="E851" s="107" t="s">
        <v>45</v>
      </c>
      <c r="F851" s="108" t="s">
        <v>2944</v>
      </c>
      <c r="G851" s="107">
        <v>96</v>
      </c>
      <c r="H851" s="107">
        <v>1.03</v>
      </c>
      <c r="I851" s="120">
        <v>1.03</v>
      </c>
      <c r="J851" s="107">
        <v>1.2</v>
      </c>
      <c r="K851" s="107">
        <v>16.52</v>
      </c>
      <c r="L851" s="107">
        <v>98.88</v>
      </c>
      <c r="M851" s="107">
        <v>115.2</v>
      </c>
    </row>
    <row r="852" spans="1:13" ht="16.5" hidden="1" customHeight="1">
      <c r="A852" s="106" t="s">
        <v>2945</v>
      </c>
      <c r="B852" s="107" t="s">
        <v>2946</v>
      </c>
      <c r="C852" s="108" t="s">
        <v>86</v>
      </c>
      <c r="D852" s="107" t="s">
        <v>2947</v>
      </c>
      <c r="E852" s="107" t="s">
        <v>45</v>
      </c>
      <c r="F852" s="108" t="s">
        <v>103</v>
      </c>
      <c r="G852" s="107">
        <v>5.0999999999999996</v>
      </c>
      <c r="H852" s="107">
        <v>25.13</v>
      </c>
      <c r="I852" s="120">
        <v>25.13</v>
      </c>
      <c r="J852" s="107">
        <v>29.28</v>
      </c>
      <c r="K852" s="107">
        <v>16.52</v>
      </c>
      <c r="L852" s="107">
        <v>128.16</v>
      </c>
      <c r="M852" s="107">
        <v>149.33000000000001</v>
      </c>
    </row>
    <row r="853" spans="1:13" ht="16.5" hidden="1" customHeight="1">
      <c r="A853" s="106" t="s">
        <v>2948</v>
      </c>
      <c r="B853" s="109" t="s">
        <v>368</v>
      </c>
      <c r="C853" s="110" t="s">
        <v>86</v>
      </c>
      <c r="D853" s="109" t="s">
        <v>369</v>
      </c>
      <c r="E853" s="109" t="s">
        <v>45</v>
      </c>
      <c r="F853" s="110" t="s">
        <v>43</v>
      </c>
      <c r="G853" s="109">
        <v>495.99900000000002</v>
      </c>
      <c r="H853" s="109">
        <v>4.58</v>
      </c>
      <c r="I853" s="180">
        <v>3.8</v>
      </c>
      <c r="J853" s="109">
        <v>3.911</v>
      </c>
      <c r="K853" s="109">
        <v>2.92</v>
      </c>
      <c r="L853" s="109">
        <v>1884.8</v>
      </c>
      <c r="M853" s="109">
        <v>1939.85</v>
      </c>
    </row>
    <row r="854" spans="1:13" ht="16.5" hidden="1" customHeight="1">
      <c r="A854" s="111" t="s">
        <v>2949</v>
      </c>
      <c r="B854" s="118" t="s">
        <v>2950</v>
      </c>
      <c r="C854" s="119" t="s">
        <v>86</v>
      </c>
      <c r="D854" s="118" t="s">
        <v>2914</v>
      </c>
      <c r="E854" s="118" t="s">
        <v>2915</v>
      </c>
      <c r="F854" s="119" t="s">
        <v>142</v>
      </c>
      <c r="G854" s="118">
        <v>353.63940000000002</v>
      </c>
      <c r="H854" s="118">
        <v>0.68</v>
      </c>
      <c r="I854" s="124">
        <v>0.68</v>
      </c>
      <c r="J854" s="118">
        <v>0.79</v>
      </c>
      <c r="K854" s="118">
        <v>16.52</v>
      </c>
      <c r="L854" s="118">
        <v>240.47</v>
      </c>
      <c r="M854" s="118">
        <v>279.38</v>
      </c>
    </row>
    <row r="855" spans="1:13" ht="16.5" hidden="1" customHeight="1">
      <c r="A855" s="111" t="s">
        <v>2951</v>
      </c>
      <c r="B855" s="118" t="s">
        <v>2950</v>
      </c>
      <c r="C855" s="119" t="s">
        <v>86</v>
      </c>
      <c r="D855" s="118" t="s">
        <v>2914</v>
      </c>
      <c r="E855" s="118" t="s">
        <v>2915</v>
      </c>
      <c r="F855" s="119" t="s">
        <v>142</v>
      </c>
      <c r="G855" s="118">
        <v>90</v>
      </c>
      <c r="H855" s="118">
        <v>0.68</v>
      </c>
      <c r="I855" s="124">
        <v>0.68</v>
      </c>
      <c r="J855" s="118">
        <v>0.79200000000000004</v>
      </c>
      <c r="K855" s="118">
        <v>16.52</v>
      </c>
      <c r="L855" s="118">
        <v>61.2</v>
      </c>
      <c r="M855" s="118">
        <v>71.28</v>
      </c>
    </row>
    <row r="856" spans="1:13" ht="16.5" hidden="1" customHeight="1">
      <c r="A856" s="106" t="s">
        <v>2952</v>
      </c>
      <c r="B856" s="107" t="s">
        <v>2953</v>
      </c>
      <c r="C856" s="108" t="s">
        <v>86</v>
      </c>
      <c r="D856" s="107" t="s">
        <v>2914</v>
      </c>
      <c r="E856" s="107" t="s">
        <v>45</v>
      </c>
      <c r="F856" s="108" t="s">
        <v>142</v>
      </c>
      <c r="G856" s="107">
        <v>1</v>
      </c>
      <c r="H856" s="107">
        <v>5.5</v>
      </c>
      <c r="I856" s="120">
        <v>5.5</v>
      </c>
      <c r="J856" s="107">
        <v>6.41</v>
      </c>
      <c r="K856" s="107">
        <v>16.52</v>
      </c>
      <c r="L856" s="107">
        <v>5.5</v>
      </c>
      <c r="M856" s="107">
        <v>6.41</v>
      </c>
    </row>
    <row r="857" spans="1:13" ht="16.5" hidden="1" customHeight="1">
      <c r="A857" s="106" t="s">
        <v>2954</v>
      </c>
      <c r="B857" s="107" t="s">
        <v>2955</v>
      </c>
      <c r="C857" s="108" t="s">
        <v>86</v>
      </c>
      <c r="D857" s="107" t="s">
        <v>2918</v>
      </c>
      <c r="E857" s="107" t="s">
        <v>45</v>
      </c>
      <c r="F857" s="108" t="s">
        <v>142</v>
      </c>
      <c r="G857" s="107">
        <v>21</v>
      </c>
      <c r="H857" s="107">
        <v>2.08</v>
      </c>
      <c r="I857" s="120">
        <v>2.08</v>
      </c>
      <c r="J857" s="107">
        <v>2.42</v>
      </c>
      <c r="K857" s="107">
        <v>16.52</v>
      </c>
      <c r="L857" s="107">
        <v>43.68</v>
      </c>
      <c r="M857" s="107">
        <v>50.82</v>
      </c>
    </row>
    <row r="858" spans="1:13" ht="16.5" hidden="1" customHeight="1">
      <c r="A858" s="106" t="s">
        <v>2956</v>
      </c>
      <c r="B858" s="107" t="s">
        <v>1596</v>
      </c>
      <c r="C858" s="108" t="s">
        <v>86</v>
      </c>
      <c r="D858" s="107" t="s">
        <v>1597</v>
      </c>
      <c r="E858" s="107" t="s">
        <v>98</v>
      </c>
      <c r="F858" s="108" t="s">
        <v>142</v>
      </c>
      <c r="G858" s="107">
        <v>2.2965</v>
      </c>
      <c r="H858" s="107">
        <v>45.5</v>
      </c>
      <c r="I858" s="120">
        <v>45.5</v>
      </c>
      <c r="J858" s="107">
        <v>53.02</v>
      </c>
      <c r="K858" s="107">
        <v>16.52</v>
      </c>
      <c r="L858" s="107">
        <v>104.49</v>
      </c>
      <c r="M858" s="107">
        <v>121.76</v>
      </c>
    </row>
    <row r="859" spans="1:13" ht="16.5" hidden="1" customHeight="1">
      <c r="A859" s="106" t="s">
        <v>2957</v>
      </c>
      <c r="B859" s="107" t="s">
        <v>1598</v>
      </c>
      <c r="C859" s="108" t="s">
        <v>86</v>
      </c>
      <c r="D859" s="107" t="s">
        <v>1599</v>
      </c>
      <c r="E859" s="107" t="s">
        <v>98</v>
      </c>
      <c r="F859" s="108" t="s">
        <v>142</v>
      </c>
      <c r="G859" s="107">
        <v>0.59770000000000001</v>
      </c>
      <c r="H859" s="107">
        <v>116.35</v>
      </c>
      <c r="I859" s="120">
        <v>116.35</v>
      </c>
      <c r="J859" s="107">
        <v>135.57</v>
      </c>
      <c r="K859" s="107">
        <v>16.52</v>
      </c>
      <c r="L859" s="107">
        <v>69.540000000000006</v>
      </c>
      <c r="M859" s="107">
        <v>81.03</v>
      </c>
    </row>
    <row r="860" spans="1:13" ht="16.5" hidden="1" customHeight="1">
      <c r="A860" s="106" t="s">
        <v>2958</v>
      </c>
      <c r="B860" s="107" t="s">
        <v>1600</v>
      </c>
      <c r="C860" s="108" t="s">
        <v>86</v>
      </c>
      <c r="D860" s="107" t="s">
        <v>1601</v>
      </c>
      <c r="E860" s="107" t="s">
        <v>1602</v>
      </c>
      <c r="F860" s="108" t="s">
        <v>103</v>
      </c>
      <c r="G860" s="107">
        <v>25.45</v>
      </c>
      <c r="H860" s="107">
        <v>4.37</v>
      </c>
      <c r="I860" s="120">
        <v>4.37</v>
      </c>
      <c r="J860" s="107">
        <v>5.09</v>
      </c>
      <c r="K860" s="107">
        <v>16.52</v>
      </c>
      <c r="L860" s="107">
        <v>111.22</v>
      </c>
      <c r="M860" s="107">
        <v>129.54</v>
      </c>
    </row>
    <row r="861" spans="1:13" ht="16.5" hidden="1" customHeight="1">
      <c r="A861" s="106" t="s">
        <v>2959</v>
      </c>
      <c r="B861" s="116" t="s">
        <v>2960</v>
      </c>
      <c r="C861" s="117" t="s">
        <v>355</v>
      </c>
      <c r="D861" s="116" t="s">
        <v>2961</v>
      </c>
      <c r="E861" s="116" t="s">
        <v>45</v>
      </c>
      <c r="F861" s="117" t="s">
        <v>142</v>
      </c>
      <c r="G861" s="116">
        <v>32</v>
      </c>
      <c r="H861" s="116">
        <v>206.83</v>
      </c>
      <c r="I861" s="123">
        <v>206.83</v>
      </c>
      <c r="J861" s="116">
        <v>241</v>
      </c>
      <c r="K861" s="116">
        <v>16.52</v>
      </c>
      <c r="L861" s="116">
        <v>6618.56</v>
      </c>
      <c r="M861" s="116">
        <v>7712</v>
      </c>
    </row>
    <row r="862" spans="1:13" ht="16.5" hidden="1" customHeight="1">
      <c r="A862" s="106" t="s">
        <v>2962</v>
      </c>
      <c r="B862" s="116" t="s">
        <v>2963</v>
      </c>
      <c r="C862" s="117" t="s">
        <v>355</v>
      </c>
      <c r="D862" s="116" t="s">
        <v>2964</v>
      </c>
      <c r="E862" s="116" t="s">
        <v>45</v>
      </c>
      <c r="F862" s="117" t="s">
        <v>1548</v>
      </c>
      <c r="G862" s="116">
        <v>1</v>
      </c>
      <c r="H862" s="116">
        <v>5767.25</v>
      </c>
      <c r="I862" s="123">
        <v>5767.25</v>
      </c>
      <c r="J862" s="116">
        <v>6720</v>
      </c>
      <c r="K862" s="116">
        <v>16.52</v>
      </c>
      <c r="L862" s="116">
        <v>5767.25</v>
      </c>
      <c r="M862" s="116">
        <v>6720</v>
      </c>
    </row>
    <row r="863" spans="1:13" ht="16.5" hidden="1" customHeight="1">
      <c r="A863" s="106" t="s">
        <v>2965</v>
      </c>
      <c r="B863" s="116" t="s">
        <v>1603</v>
      </c>
      <c r="C863" s="117" t="s">
        <v>355</v>
      </c>
      <c r="D863" s="116" t="s">
        <v>1604</v>
      </c>
      <c r="E863" s="116" t="s">
        <v>45</v>
      </c>
      <c r="F863" s="117" t="s">
        <v>1548</v>
      </c>
      <c r="G863" s="116">
        <v>319</v>
      </c>
      <c r="H863" s="116">
        <v>98</v>
      </c>
      <c r="I863" s="123">
        <v>98</v>
      </c>
      <c r="J863" s="116">
        <v>114.19</v>
      </c>
      <c r="K863" s="116">
        <v>16.52</v>
      </c>
      <c r="L863" s="116">
        <v>31262</v>
      </c>
      <c r="M863" s="116">
        <v>36426.61</v>
      </c>
    </row>
    <row r="864" spans="1:13" ht="16.5" hidden="1" customHeight="1">
      <c r="A864" s="106" t="s">
        <v>2966</v>
      </c>
      <c r="B864" s="116" t="s">
        <v>2967</v>
      </c>
      <c r="C864" s="117" t="s">
        <v>2968</v>
      </c>
      <c r="D864" s="116" t="s">
        <v>2969</v>
      </c>
      <c r="E864" s="116" t="s">
        <v>45</v>
      </c>
      <c r="F864" s="117" t="s">
        <v>142</v>
      </c>
      <c r="G864" s="116">
        <v>2</v>
      </c>
      <c r="H864" s="116">
        <v>11071.06</v>
      </c>
      <c r="I864" s="123">
        <v>11071.06</v>
      </c>
      <c r="J864" s="116">
        <v>12899.999</v>
      </c>
      <c r="K864" s="116">
        <v>16.52</v>
      </c>
      <c r="L864" s="116">
        <v>22142.12</v>
      </c>
      <c r="M864" s="116">
        <v>25800</v>
      </c>
    </row>
    <row r="865" spans="1:13" ht="16.5" hidden="1" customHeight="1">
      <c r="A865" s="106" t="s">
        <v>2970</v>
      </c>
      <c r="B865" s="116" t="s">
        <v>2967</v>
      </c>
      <c r="C865" s="117" t="s">
        <v>2968</v>
      </c>
      <c r="D865" s="116" t="s">
        <v>2971</v>
      </c>
      <c r="E865" s="116" t="s">
        <v>45</v>
      </c>
      <c r="F865" s="117" t="s">
        <v>142</v>
      </c>
      <c r="G865" s="116">
        <v>2</v>
      </c>
      <c r="H865" s="116">
        <v>5300</v>
      </c>
      <c r="I865" s="123">
        <v>5300</v>
      </c>
      <c r="J865" s="116">
        <v>6175.56</v>
      </c>
      <c r="K865" s="116">
        <v>16.52</v>
      </c>
      <c r="L865" s="116">
        <v>10600</v>
      </c>
      <c r="M865" s="116">
        <v>12351.12</v>
      </c>
    </row>
    <row r="866" spans="1:13" ht="16.5" hidden="1" customHeight="1">
      <c r="A866" s="106" t="s">
        <v>2972</v>
      </c>
      <c r="B866" s="116" t="s">
        <v>2973</v>
      </c>
      <c r="C866" s="117" t="s">
        <v>355</v>
      </c>
      <c r="D866" s="116" t="s">
        <v>2974</v>
      </c>
      <c r="E866" s="116" t="s">
        <v>45</v>
      </c>
      <c r="F866" s="117" t="s">
        <v>1548</v>
      </c>
      <c r="G866" s="116">
        <v>3</v>
      </c>
      <c r="H866" s="116">
        <v>240.3</v>
      </c>
      <c r="I866" s="123">
        <v>240.3</v>
      </c>
      <c r="J866" s="116">
        <v>280</v>
      </c>
      <c r="K866" s="116">
        <v>16.52</v>
      </c>
      <c r="L866" s="116">
        <v>720.9</v>
      </c>
      <c r="M866" s="116">
        <v>840</v>
      </c>
    </row>
    <row r="867" spans="1:13" ht="16.5" hidden="1" customHeight="1">
      <c r="A867" s="106" t="s">
        <v>2975</v>
      </c>
      <c r="B867" s="116" t="s">
        <v>2976</v>
      </c>
      <c r="C867" s="117" t="s">
        <v>355</v>
      </c>
      <c r="D867" s="116" t="s">
        <v>2977</v>
      </c>
      <c r="E867" s="116" t="s">
        <v>45</v>
      </c>
      <c r="F867" s="117" t="s">
        <v>1548</v>
      </c>
      <c r="G867" s="116">
        <v>1</v>
      </c>
      <c r="H867" s="116">
        <v>9100</v>
      </c>
      <c r="I867" s="123">
        <v>9100</v>
      </c>
      <c r="J867" s="116">
        <v>10603.32</v>
      </c>
      <c r="K867" s="116">
        <v>16.52</v>
      </c>
      <c r="L867" s="116">
        <v>9100</v>
      </c>
      <c r="M867" s="116">
        <v>10603.32</v>
      </c>
    </row>
    <row r="868" spans="1:13" ht="16.5" hidden="1" customHeight="1">
      <c r="A868" s="106" t="s">
        <v>2978</v>
      </c>
      <c r="B868" s="116" t="s">
        <v>1605</v>
      </c>
      <c r="C868" s="117" t="s">
        <v>355</v>
      </c>
      <c r="D868" s="116" t="s">
        <v>2979</v>
      </c>
      <c r="E868" s="116" t="s">
        <v>45</v>
      </c>
      <c r="F868" s="117" t="s">
        <v>1548</v>
      </c>
      <c r="G868" s="116">
        <v>1</v>
      </c>
      <c r="H868" s="116">
        <v>4505.66</v>
      </c>
      <c r="I868" s="123">
        <v>4505.66</v>
      </c>
      <c r="J868" s="116">
        <v>5249.9949999999999</v>
      </c>
      <c r="K868" s="116">
        <v>16.52</v>
      </c>
      <c r="L868" s="116">
        <v>4505.66</v>
      </c>
      <c r="M868" s="116">
        <v>5250</v>
      </c>
    </row>
    <row r="869" spans="1:13" ht="16.5" hidden="1" customHeight="1">
      <c r="A869" s="106" t="s">
        <v>2980</v>
      </c>
      <c r="B869" s="116" t="s">
        <v>1605</v>
      </c>
      <c r="C869" s="117" t="s">
        <v>355</v>
      </c>
      <c r="D869" s="116" t="s">
        <v>2981</v>
      </c>
      <c r="E869" s="116" t="s">
        <v>45</v>
      </c>
      <c r="F869" s="117" t="s">
        <v>1548</v>
      </c>
      <c r="G869" s="116">
        <v>1</v>
      </c>
      <c r="H869" s="116">
        <v>18022.66</v>
      </c>
      <c r="I869" s="123">
        <v>18022.66</v>
      </c>
      <c r="J869" s="116">
        <v>21000.003000000001</v>
      </c>
      <c r="K869" s="116">
        <v>16.52</v>
      </c>
      <c r="L869" s="116">
        <v>18022.66</v>
      </c>
      <c r="M869" s="116">
        <v>21000</v>
      </c>
    </row>
    <row r="870" spans="1:13" ht="16.5" hidden="1" customHeight="1">
      <c r="A870" s="106" t="s">
        <v>2982</v>
      </c>
      <c r="B870" s="116" t="s">
        <v>1605</v>
      </c>
      <c r="C870" s="117" t="s">
        <v>355</v>
      </c>
      <c r="D870" s="116" t="s">
        <v>2983</v>
      </c>
      <c r="E870" s="116" t="s">
        <v>45</v>
      </c>
      <c r="F870" s="117" t="s">
        <v>1548</v>
      </c>
      <c r="G870" s="116">
        <v>1</v>
      </c>
      <c r="H870" s="116">
        <v>18022.66</v>
      </c>
      <c r="I870" s="123">
        <v>18022.66</v>
      </c>
      <c r="J870" s="116">
        <v>21000.003000000001</v>
      </c>
      <c r="K870" s="116">
        <v>16.52</v>
      </c>
      <c r="L870" s="116">
        <v>18022.66</v>
      </c>
      <c r="M870" s="116">
        <v>21000</v>
      </c>
    </row>
    <row r="871" spans="1:13" ht="16.5" hidden="1" customHeight="1">
      <c r="A871" s="106" t="s">
        <v>2984</v>
      </c>
      <c r="B871" s="116" t="s">
        <v>1605</v>
      </c>
      <c r="C871" s="117" t="s">
        <v>355</v>
      </c>
      <c r="D871" s="116" t="s">
        <v>2985</v>
      </c>
      <c r="E871" s="116" t="s">
        <v>45</v>
      </c>
      <c r="F871" s="117" t="s">
        <v>1548</v>
      </c>
      <c r="G871" s="116">
        <v>1</v>
      </c>
      <c r="H871" s="116">
        <v>12015.11</v>
      </c>
      <c r="I871" s="123">
        <v>12015.11</v>
      </c>
      <c r="J871" s="116">
        <v>14000.005999999999</v>
      </c>
      <c r="K871" s="116">
        <v>16.52</v>
      </c>
      <c r="L871" s="116">
        <v>12015.11</v>
      </c>
      <c r="M871" s="116">
        <v>14000.01</v>
      </c>
    </row>
    <row r="872" spans="1:13" ht="16.5" hidden="1" customHeight="1">
      <c r="A872" s="106" t="s">
        <v>2986</v>
      </c>
      <c r="B872" s="116" t="s">
        <v>1605</v>
      </c>
      <c r="C872" s="117" t="s">
        <v>355</v>
      </c>
      <c r="D872" s="116" t="s">
        <v>2987</v>
      </c>
      <c r="E872" s="116" t="s">
        <v>45</v>
      </c>
      <c r="F872" s="117" t="s">
        <v>1548</v>
      </c>
      <c r="G872" s="116">
        <v>1</v>
      </c>
      <c r="H872" s="116">
        <v>10813.59</v>
      </c>
      <c r="I872" s="123">
        <v>10813.59</v>
      </c>
      <c r="J872" s="116">
        <v>12599.995000000001</v>
      </c>
      <c r="K872" s="116">
        <v>16.52</v>
      </c>
      <c r="L872" s="116">
        <v>10813.59</v>
      </c>
      <c r="M872" s="116">
        <v>12600</v>
      </c>
    </row>
    <row r="873" spans="1:13" ht="16.5" hidden="1" customHeight="1">
      <c r="A873" s="106" t="s">
        <v>2988</v>
      </c>
      <c r="B873" s="116" t="s">
        <v>1605</v>
      </c>
      <c r="C873" s="117" t="s">
        <v>355</v>
      </c>
      <c r="D873" s="116" t="s">
        <v>2989</v>
      </c>
      <c r="E873" s="116" t="s">
        <v>45</v>
      </c>
      <c r="F873" s="117" t="s">
        <v>1548</v>
      </c>
      <c r="G873" s="116">
        <v>1</v>
      </c>
      <c r="H873" s="116">
        <v>10513.22</v>
      </c>
      <c r="I873" s="123">
        <v>10513.22</v>
      </c>
      <c r="J873" s="116">
        <v>12250.004000000001</v>
      </c>
      <c r="K873" s="116">
        <v>16.52</v>
      </c>
      <c r="L873" s="116">
        <v>10513.22</v>
      </c>
      <c r="M873" s="116">
        <v>12250</v>
      </c>
    </row>
    <row r="874" spans="1:13" ht="16.5" hidden="1" customHeight="1">
      <c r="A874" s="106" t="s">
        <v>2990</v>
      </c>
      <c r="B874" s="116" t="s">
        <v>1605</v>
      </c>
      <c r="C874" s="117" t="s">
        <v>355</v>
      </c>
      <c r="D874" s="116" t="s">
        <v>2991</v>
      </c>
      <c r="E874" s="116" t="s">
        <v>45</v>
      </c>
      <c r="F874" s="117" t="s">
        <v>1548</v>
      </c>
      <c r="G874" s="116">
        <v>1</v>
      </c>
      <c r="H874" s="116">
        <v>12015.11</v>
      </c>
      <c r="I874" s="123">
        <v>12015.11</v>
      </c>
      <c r="J874" s="116">
        <v>14000.005999999999</v>
      </c>
      <c r="K874" s="116">
        <v>16.52</v>
      </c>
      <c r="L874" s="116">
        <v>12015.11</v>
      </c>
      <c r="M874" s="116">
        <v>14000.01</v>
      </c>
    </row>
    <row r="875" spans="1:13" ht="16.5" hidden="1" customHeight="1">
      <c r="A875" s="106" t="s">
        <v>2992</v>
      </c>
      <c r="B875" s="116" t="s">
        <v>1605</v>
      </c>
      <c r="C875" s="117" t="s">
        <v>355</v>
      </c>
      <c r="D875" s="116" t="s">
        <v>2993</v>
      </c>
      <c r="E875" s="116" t="s">
        <v>45</v>
      </c>
      <c r="F875" s="117" t="s">
        <v>1548</v>
      </c>
      <c r="G875" s="116">
        <v>1</v>
      </c>
      <c r="H875" s="116">
        <v>12015.11</v>
      </c>
      <c r="I875" s="123">
        <v>12015.11</v>
      </c>
      <c r="J875" s="116">
        <v>14000.005999999999</v>
      </c>
      <c r="K875" s="116">
        <v>16.52</v>
      </c>
      <c r="L875" s="116">
        <v>12015.11</v>
      </c>
      <c r="M875" s="116">
        <v>14000.01</v>
      </c>
    </row>
    <row r="876" spans="1:13" ht="16.5" hidden="1" customHeight="1">
      <c r="A876" s="106" t="s">
        <v>2994</v>
      </c>
      <c r="B876" s="116" t="s">
        <v>1605</v>
      </c>
      <c r="C876" s="117" t="s">
        <v>355</v>
      </c>
      <c r="D876" s="116" t="s">
        <v>2995</v>
      </c>
      <c r="E876" s="116" t="s">
        <v>45</v>
      </c>
      <c r="F876" s="117" t="s">
        <v>1548</v>
      </c>
      <c r="G876" s="116">
        <v>1</v>
      </c>
      <c r="H876" s="116">
        <v>41500</v>
      </c>
      <c r="I876" s="123">
        <v>41500</v>
      </c>
      <c r="J876" s="116">
        <v>46895</v>
      </c>
      <c r="K876" s="116">
        <v>13</v>
      </c>
      <c r="L876" s="116">
        <v>41500</v>
      </c>
      <c r="M876" s="116">
        <v>46895</v>
      </c>
    </row>
    <row r="877" spans="1:13" ht="16.5" hidden="1" customHeight="1">
      <c r="A877" s="106" t="s">
        <v>2996</v>
      </c>
      <c r="B877" s="116" t="s">
        <v>1605</v>
      </c>
      <c r="C877" s="117" t="s">
        <v>355</v>
      </c>
      <c r="D877" s="116" t="s">
        <v>1606</v>
      </c>
      <c r="E877" s="116" t="s">
        <v>1607</v>
      </c>
      <c r="F877" s="117" t="s">
        <v>1548</v>
      </c>
      <c r="G877" s="116">
        <v>1</v>
      </c>
      <c r="H877" s="116">
        <v>5600</v>
      </c>
      <c r="I877" s="123">
        <v>5600</v>
      </c>
      <c r="J877" s="116">
        <v>6328</v>
      </c>
      <c r="K877" s="116">
        <v>13</v>
      </c>
      <c r="L877" s="116">
        <v>5600</v>
      </c>
      <c r="M877" s="116">
        <v>6328</v>
      </c>
    </row>
    <row r="878" spans="1:13" ht="16.5" hidden="1" customHeight="1">
      <c r="A878" s="106" t="s">
        <v>2997</v>
      </c>
      <c r="B878" s="116" t="s">
        <v>1605</v>
      </c>
      <c r="C878" s="117" t="s">
        <v>355</v>
      </c>
      <c r="D878" s="116" t="s">
        <v>1608</v>
      </c>
      <c r="E878" s="116" t="s">
        <v>1607</v>
      </c>
      <c r="F878" s="117" t="s">
        <v>1548</v>
      </c>
      <c r="G878" s="116">
        <v>1</v>
      </c>
      <c r="H878" s="116">
        <v>4500</v>
      </c>
      <c r="I878" s="123">
        <v>4500</v>
      </c>
      <c r="J878" s="116">
        <v>5085</v>
      </c>
      <c r="K878" s="116">
        <v>13</v>
      </c>
      <c r="L878" s="116">
        <v>4500</v>
      </c>
      <c r="M878" s="116">
        <v>5085</v>
      </c>
    </row>
    <row r="879" spans="1:13" ht="16.5" hidden="1" customHeight="1">
      <c r="A879" s="106" t="s">
        <v>2998</v>
      </c>
      <c r="B879" s="116" t="s">
        <v>1605</v>
      </c>
      <c r="C879" s="117" t="s">
        <v>355</v>
      </c>
      <c r="D879" s="116" t="s">
        <v>1609</v>
      </c>
      <c r="E879" s="116" t="s">
        <v>1607</v>
      </c>
      <c r="F879" s="117" t="s">
        <v>1548</v>
      </c>
      <c r="G879" s="116">
        <v>1</v>
      </c>
      <c r="H879" s="116">
        <v>3200</v>
      </c>
      <c r="I879" s="123">
        <v>3200</v>
      </c>
      <c r="J879" s="116">
        <v>3616</v>
      </c>
      <c r="K879" s="116">
        <v>13</v>
      </c>
      <c r="L879" s="116">
        <v>3200</v>
      </c>
      <c r="M879" s="116">
        <v>3616</v>
      </c>
    </row>
    <row r="880" spans="1:13" ht="16.5" hidden="1" customHeight="1">
      <c r="A880" s="106" t="s">
        <v>2999</v>
      </c>
      <c r="B880" s="116" t="s">
        <v>1605</v>
      </c>
      <c r="C880" s="117" t="s">
        <v>355</v>
      </c>
      <c r="D880" s="116" t="s">
        <v>1610</v>
      </c>
      <c r="E880" s="116" t="s">
        <v>1607</v>
      </c>
      <c r="F880" s="117" t="s">
        <v>1548</v>
      </c>
      <c r="G880" s="116">
        <v>1</v>
      </c>
      <c r="H880" s="116">
        <v>3200</v>
      </c>
      <c r="I880" s="123">
        <v>3200</v>
      </c>
      <c r="J880" s="116">
        <v>3616</v>
      </c>
      <c r="K880" s="116">
        <v>13</v>
      </c>
      <c r="L880" s="116">
        <v>3200</v>
      </c>
      <c r="M880" s="116">
        <v>3616</v>
      </c>
    </row>
    <row r="881" spans="1:13" ht="16.5" hidden="1" customHeight="1">
      <c r="A881" s="106" t="s">
        <v>3000</v>
      </c>
      <c r="B881" s="116" t="s">
        <v>1605</v>
      </c>
      <c r="C881" s="117" t="s">
        <v>355</v>
      </c>
      <c r="D881" s="116" t="s">
        <v>1611</v>
      </c>
      <c r="E881" s="116" t="s">
        <v>1607</v>
      </c>
      <c r="F881" s="117" t="s">
        <v>1548</v>
      </c>
      <c r="G881" s="116">
        <v>7</v>
      </c>
      <c r="H881" s="116">
        <v>3000</v>
      </c>
      <c r="I881" s="123">
        <v>3000</v>
      </c>
      <c r="J881" s="116">
        <v>3390</v>
      </c>
      <c r="K881" s="116">
        <v>13</v>
      </c>
      <c r="L881" s="116">
        <v>21000</v>
      </c>
      <c r="M881" s="116">
        <v>23730</v>
      </c>
    </row>
    <row r="882" spans="1:13" ht="16.5" hidden="1" customHeight="1">
      <c r="A882" s="106" t="s">
        <v>3001</v>
      </c>
      <c r="B882" s="116" t="s">
        <v>1605</v>
      </c>
      <c r="C882" s="117" t="s">
        <v>355</v>
      </c>
      <c r="D882" s="116" t="s">
        <v>1612</v>
      </c>
      <c r="E882" s="116" t="s">
        <v>1607</v>
      </c>
      <c r="F882" s="117" t="s">
        <v>1548</v>
      </c>
      <c r="G882" s="116">
        <v>1</v>
      </c>
      <c r="H882" s="116">
        <v>4500</v>
      </c>
      <c r="I882" s="123">
        <v>4500</v>
      </c>
      <c r="J882" s="116">
        <v>5085</v>
      </c>
      <c r="K882" s="116">
        <v>13</v>
      </c>
      <c r="L882" s="116">
        <v>4500</v>
      </c>
      <c r="M882" s="116">
        <v>5085</v>
      </c>
    </row>
    <row r="883" spans="1:13" ht="16.5" hidden="1" customHeight="1">
      <c r="A883" s="106" t="s">
        <v>3002</v>
      </c>
      <c r="B883" s="116" t="s">
        <v>1605</v>
      </c>
      <c r="C883" s="117" t="s">
        <v>355</v>
      </c>
      <c r="D883" s="116" t="s">
        <v>1613</v>
      </c>
      <c r="E883" s="116" t="s">
        <v>1607</v>
      </c>
      <c r="F883" s="117" t="s">
        <v>1548</v>
      </c>
      <c r="G883" s="116">
        <v>1</v>
      </c>
      <c r="H883" s="116">
        <v>4500</v>
      </c>
      <c r="I883" s="123">
        <v>4500</v>
      </c>
      <c r="J883" s="116">
        <v>5085</v>
      </c>
      <c r="K883" s="116">
        <v>13</v>
      </c>
      <c r="L883" s="116">
        <v>4500</v>
      </c>
      <c r="M883" s="116">
        <v>5085</v>
      </c>
    </row>
    <row r="884" spans="1:13" ht="16.5" hidden="1" customHeight="1">
      <c r="A884" s="106" t="s">
        <v>3003</v>
      </c>
      <c r="B884" s="116" t="s">
        <v>1605</v>
      </c>
      <c r="C884" s="117" t="s">
        <v>355</v>
      </c>
      <c r="D884" s="116" t="s">
        <v>1614</v>
      </c>
      <c r="E884" s="116" t="s">
        <v>1607</v>
      </c>
      <c r="F884" s="117" t="s">
        <v>1548</v>
      </c>
      <c r="G884" s="116">
        <v>1</v>
      </c>
      <c r="H884" s="116">
        <v>4500</v>
      </c>
      <c r="I884" s="123">
        <v>4500</v>
      </c>
      <c r="J884" s="116">
        <v>5085</v>
      </c>
      <c r="K884" s="116">
        <v>13</v>
      </c>
      <c r="L884" s="116">
        <v>4500</v>
      </c>
      <c r="M884" s="116">
        <v>5085</v>
      </c>
    </row>
    <row r="885" spans="1:13" ht="16.5" hidden="1" customHeight="1">
      <c r="A885" s="106" t="s">
        <v>3004</v>
      </c>
      <c r="B885" s="116" t="s">
        <v>1605</v>
      </c>
      <c r="C885" s="117" t="s">
        <v>355</v>
      </c>
      <c r="D885" s="116" t="s">
        <v>1615</v>
      </c>
      <c r="E885" s="116" t="s">
        <v>1607</v>
      </c>
      <c r="F885" s="117" t="s">
        <v>1548</v>
      </c>
      <c r="G885" s="116">
        <v>1</v>
      </c>
      <c r="H885" s="116">
        <v>2800</v>
      </c>
      <c r="I885" s="123">
        <v>2800</v>
      </c>
      <c r="J885" s="116">
        <v>3164</v>
      </c>
      <c r="K885" s="116">
        <v>13</v>
      </c>
      <c r="L885" s="116">
        <v>2800</v>
      </c>
      <c r="M885" s="116">
        <v>3164</v>
      </c>
    </row>
    <row r="886" spans="1:13" ht="16.5" hidden="1" customHeight="1">
      <c r="A886" s="106" t="s">
        <v>3005</v>
      </c>
      <c r="B886" s="116" t="s">
        <v>1605</v>
      </c>
      <c r="C886" s="117" t="s">
        <v>355</v>
      </c>
      <c r="D886" s="116" t="s">
        <v>1616</v>
      </c>
      <c r="E886" s="116" t="s">
        <v>1607</v>
      </c>
      <c r="F886" s="117" t="s">
        <v>1548</v>
      </c>
      <c r="G886" s="116">
        <v>1</v>
      </c>
      <c r="H886" s="116">
        <v>4500</v>
      </c>
      <c r="I886" s="123">
        <v>4500</v>
      </c>
      <c r="J886" s="116">
        <v>5085</v>
      </c>
      <c r="K886" s="116">
        <v>13</v>
      </c>
      <c r="L886" s="116">
        <v>4500</v>
      </c>
      <c r="M886" s="116">
        <v>5085</v>
      </c>
    </row>
    <row r="887" spans="1:13" ht="16.5" hidden="1" customHeight="1">
      <c r="A887" s="106" t="s">
        <v>3006</v>
      </c>
      <c r="B887" s="116" t="s">
        <v>1605</v>
      </c>
      <c r="C887" s="117" t="s">
        <v>355</v>
      </c>
      <c r="D887" s="116" t="s">
        <v>1617</v>
      </c>
      <c r="E887" s="116" t="s">
        <v>1607</v>
      </c>
      <c r="F887" s="117" t="s">
        <v>1548</v>
      </c>
      <c r="G887" s="116">
        <v>14</v>
      </c>
      <c r="H887" s="116">
        <v>1800</v>
      </c>
      <c r="I887" s="123">
        <v>1800</v>
      </c>
      <c r="J887" s="116">
        <v>2034</v>
      </c>
      <c r="K887" s="116">
        <v>13</v>
      </c>
      <c r="L887" s="116">
        <v>25200</v>
      </c>
      <c r="M887" s="116">
        <v>28476</v>
      </c>
    </row>
    <row r="888" spans="1:13" ht="16.5" hidden="1" customHeight="1">
      <c r="A888" s="106" t="s">
        <v>3007</v>
      </c>
      <c r="B888" s="116" t="s">
        <v>1605</v>
      </c>
      <c r="C888" s="117" t="s">
        <v>355</v>
      </c>
      <c r="D888" s="116" t="s">
        <v>1618</v>
      </c>
      <c r="E888" s="116" t="s">
        <v>1607</v>
      </c>
      <c r="F888" s="117" t="s">
        <v>1548</v>
      </c>
      <c r="G888" s="116">
        <v>6</v>
      </c>
      <c r="H888" s="116">
        <v>1800</v>
      </c>
      <c r="I888" s="123">
        <v>1800</v>
      </c>
      <c r="J888" s="116">
        <v>2034</v>
      </c>
      <c r="K888" s="116">
        <v>13</v>
      </c>
      <c r="L888" s="116">
        <v>10800</v>
      </c>
      <c r="M888" s="116">
        <v>12204</v>
      </c>
    </row>
    <row r="889" spans="1:13" ht="16.5" hidden="1" customHeight="1">
      <c r="A889" s="106" t="s">
        <v>3008</v>
      </c>
      <c r="B889" s="116" t="s">
        <v>1605</v>
      </c>
      <c r="C889" s="117" t="s">
        <v>355</v>
      </c>
      <c r="D889" s="116" t="s">
        <v>1619</v>
      </c>
      <c r="E889" s="116" t="s">
        <v>1607</v>
      </c>
      <c r="F889" s="117" t="s">
        <v>1548</v>
      </c>
      <c r="G889" s="116">
        <v>6</v>
      </c>
      <c r="H889" s="116">
        <v>1800</v>
      </c>
      <c r="I889" s="123">
        <v>1800</v>
      </c>
      <c r="J889" s="116">
        <v>2034</v>
      </c>
      <c r="K889" s="116">
        <v>13</v>
      </c>
      <c r="L889" s="116">
        <v>10800</v>
      </c>
      <c r="M889" s="116">
        <v>12204</v>
      </c>
    </row>
    <row r="890" spans="1:13" ht="16.5" hidden="1" customHeight="1">
      <c r="A890" s="106" t="s">
        <v>3009</v>
      </c>
      <c r="B890" s="116" t="s">
        <v>1605</v>
      </c>
      <c r="C890" s="117" t="s">
        <v>355</v>
      </c>
      <c r="D890" s="116" t="s">
        <v>1620</v>
      </c>
      <c r="E890" s="116" t="s">
        <v>1607</v>
      </c>
      <c r="F890" s="117" t="s">
        <v>1548</v>
      </c>
      <c r="G890" s="116">
        <v>2</v>
      </c>
      <c r="H890" s="116">
        <v>1800</v>
      </c>
      <c r="I890" s="123">
        <v>1800</v>
      </c>
      <c r="J890" s="116">
        <v>2034</v>
      </c>
      <c r="K890" s="116">
        <v>13</v>
      </c>
      <c r="L890" s="116">
        <v>3600</v>
      </c>
      <c r="M890" s="116">
        <v>4068</v>
      </c>
    </row>
    <row r="891" spans="1:13" ht="16.5" hidden="1" customHeight="1">
      <c r="A891" s="106" t="s">
        <v>3010</v>
      </c>
      <c r="B891" s="116" t="s">
        <v>1605</v>
      </c>
      <c r="C891" s="117" t="s">
        <v>355</v>
      </c>
      <c r="D891" s="116" t="s">
        <v>1621</v>
      </c>
      <c r="E891" s="116" t="s">
        <v>1607</v>
      </c>
      <c r="F891" s="117" t="s">
        <v>1548</v>
      </c>
      <c r="G891" s="116">
        <v>3</v>
      </c>
      <c r="H891" s="116">
        <v>3200</v>
      </c>
      <c r="I891" s="123">
        <v>3200</v>
      </c>
      <c r="J891" s="116">
        <v>3616</v>
      </c>
      <c r="K891" s="116">
        <v>13</v>
      </c>
      <c r="L891" s="116">
        <v>9600</v>
      </c>
      <c r="M891" s="116">
        <v>10848</v>
      </c>
    </row>
    <row r="892" spans="1:13" ht="16.5" hidden="1" customHeight="1">
      <c r="A892" s="106" t="s">
        <v>3011</v>
      </c>
      <c r="B892" s="116" t="s">
        <v>1605</v>
      </c>
      <c r="C892" s="117" t="s">
        <v>355</v>
      </c>
      <c r="D892" s="116" t="s">
        <v>1622</v>
      </c>
      <c r="E892" s="116" t="s">
        <v>1607</v>
      </c>
      <c r="F892" s="117" t="s">
        <v>1548</v>
      </c>
      <c r="G892" s="116">
        <v>1</v>
      </c>
      <c r="H892" s="116">
        <v>1800</v>
      </c>
      <c r="I892" s="123">
        <v>1800</v>
      </c>
      <c r="J892" s="116">
        <v>2034</v>
      </c>
      <c r="K892" s="116">
        <v>13</v>
      </c>
      <c r="L892" s="116">
        <v>1800</v>
      </c>
      <c r="M892" s="116">
        <v>2034</v>
      </c>
    </row>
    <row r="893" spans="1:13" ht="16.5" hidden="1" customHeight="1">
      <c r="A893" s="106" t="s">
        <v>3012</v>
      </c>
      <c r="B893" s="116" t="s">
        <v>1605</v>
      </c>
      <c r="C893" s="117" t="s">
        <v>355</v>
      </c>
      <c r="D893" s="116" t="s">
        <v>1623</v>
      </c>
      <c r="E893" s="116" t="s">
        <v>1607</v>
      </c>
      <c r="F893" s="117" t="s">
        <v>1548</v>
      </c>
      <c r="G893" s="116">
        <v>2</v>
      </c>
      <c r="H893" s="116">
        <v>3200</v>
      </c>
      <c r="I893" s="123">
        <v>3200</v>
      </c>
      <c r="J893" s="116">
        <v>3616</v>
      </c>
      <c r="K893" s="116">
        <v>13</v>
      </c>
      <c r="L893" s="116">
        <v>6400</v>
      </c>
      <c r="M893" s="116">
        <v>7232</v>
      </c>
    </row>
    <row r="894" spans="1:13" ht="16.5" hidden="1" customHeight="1">
      <c r="A894" s="106" t="s">
        <v>3013</v>
      </c>
      <c r="B894" s="116" t="s">
        <v>1605</v>
      </c>
      <c r="C894" s="117" t="s">
        <v>355</v>
      </c>
      <c r="D894" s="116" t="s">
        <v>1624</v>
      </c>
      <c r="E894" s="116" t="s">
        <v>1607</v>
      </c>
      <c r="F894" s="117" t="s">
        <v>1548</v>
      </c>
      <c r="G894" s="116">
        <v>1</v>
      </c>
      <c r="H894" s="116">
        <v>3200</v>
      </c>
      <c r="I894" s="123">
        <v>3200</v>
      </c>
      <c r="J894" s="116">
        <v>3616</v>
      </c>
      <c r="K894" s="116">
        <v>13</v>
      </c>
      <c r="L894" s="116">
        <v>3200</v>
      </c>
      <c r="M894" s="116">
        <v>3616</v>
      </c>
    </row>
    <row r="895" spans="1:13" ht="16.5" hidden="1" customHeight="1">
      <c r="A895" s="106" t="s">
        <v>3014</v>
      </c>
      <c r="B895" s="116" t="s">
        <v>1605</v>
      </c>
      <c r="C895" s="117" t="s">
        <v>355</v>
      </c>
      <c r="D895" s="116" t="s">
        <v>3015</v>
      </c>
      <c r="E895" s="116" t="s">
        <v>45</v>
      </c>
      <c r="F895" s="117" t="s">
        <v>1548</v>
      </c>
      <c r="G895" s="116">
        <v>1</v>
      </c>
      <c r="H895" s="116">
        <v>600.76</v>
      </c>
      <c r="I895" s="123">
        <v>600.76</v>
      </c>
      <c r="J895" s="116">
        <v>700</v>
      </c>
      <c r="K895" s="116">
        <v>16.52</v>
      </c>
      <c r="L895" s="116">
        <v>600.76</v>
      </c>
      <c r="M895" s="116">
        <v>700</v>
      </c>
    </row>
    <row r="896" spans="1:13" ht="16.5" hidden="1" customHeight="1">
      <c r="A896" s="106" t="s">
        <v>3016</v>
      </c>
      <c r="B896" s="116" t="s">
        <v>1605</v>
      </c>
      <c r="C896" s="117" t="s">
        <v>355</v>
      </c>
      <c r="D896" s="116" t="s">
        <v>3017</v>
      </c>
      <c r="E896" s="116" t="s">
        <v>45</v>
      </c>
      <c r="F896" s="117" t="s">
        <v>1548</v>
      </c>
      <c r="G896" s="116">
        <v>1</v>
      </c>
      <c r="H896" s="116">
        <v>111.57</v>
      </c>
      <c r="I896" s="123">
        <v>111.57</v>
      </c>
      <c r="J896" s="116">
        <v>130</v>
      </c>
      <c r="K896" s="116">
        <v>16.52</v>
      </c>
      <c r="L896" s="116">
        <v>111.57</v>
      </c>
      <c r="M896" s="116">
        <v>130</v>
      </c>
    </row>
    <row r="897" spans="1:13" ht="16.5" hidden="1" customHeight="1">
      <c r="A897" s="106" t="s">
        <v>3018</v>
      </c>
      <c r="B897" s="116" t="s">
        <v>1605</v>
      </c>
      <c r="C897" s="117" t="s">
        <v>355</v>
      </c>
      <c r="D897" s="116" t="s">
        <v>3019</v>
      </c>
      <c r="E897" s="116" t="s">
        <v>45</v>
      </c>
      <c r="F897" s="117" t="s">
        <v>1548</v>
      </c>
      <c r="G897" s="116">
        <v>1</v>
      </c>
      <c r="H897" s="116">
        <v>42.91</v>
      </c>
      <c r="I897" s="123">
        <v>42.91</v>
      </c>
      <c r="J897" s="116">
        <v>50</v>
      </c>
      <c r="K897" s="116">
        <v>16.52</v>
      </c>
      <c r="L897" s="116">
        <v>42.91</v>
      </c>
      <c r="M897" s="116">
        <v>50</v>
      </c>
    </row>
    <row r="898" spans="1:13" ht="16.5" hidden="1" customHeight="1">
      <c r="A898" s="111" t="s">
        <v>3020</v>
      </c>
      <c r="B898" s="140" t="s">
        <v>1605</v>
      </c>
      <c r="C898" s="141" t="s">
        <v>355</v>
      </c>
      <c r="D898" s="140" t="s">
        <v>3021</v>
      </c>
      <c r="E898" s="140" t="s">
        <v>1607</v>
      </c>
      <c r="F898" s="141" t="s">
        <v>1548</v>
      </c>
      <c r="G898" s="140">
        <v>1</v>
      </c>
      <c r="H898" s="140">
        <v>3200</v>
      </c>
      <c r="I898" s="144">
        <v>3200</v>
      </c>
      <c r="J898" s="140">
        <v>3616</v>
      </c>
      <c r="K898" s="140">
        <v>13</v>
      </c>
      <c r="L898" s="140">
        <v>3200</v>
      </c>
      <c r="M898" s="140">
        <v>3616</v>
      </c>
    </row>
    <row r="899" spans="1:13" ht="16.5" hidden="1" customHeight="1">
      <c r="A899" s="111" t="s">
        <v>3022</v>
      </c>
      <c r="B899" s="140" t="s">
        <v>1605</v>
      </c>
      <c r="C899" s="141" t="s">
        <v>355</v>
      </c>
      <c r="D899" s="140" t="s">
        <v>3021</v>
      </c>
      <c r="E899" s="140" t="s">
        <v>1607</v>
      </c>
      <c r="F899" s="141" t="s">
        <v>1548</v>
      </c>
      <c r="G899" s="140">
        <v>1</v>
      </c>
      <c r="H899" s="140">
        <v>4500</v>
      </c>
      <c r="I899" s="144">
        <v>4500</v>
      </c>
      <c r="J899" s="140">
        <v>5085</v>
      </c>
      <c r="K899" s="140">
        <v>13</v>
      </c>
      <c r="L899" s="140">
        <v>4500</v>
      </c>
      <c r="M899" s="140">
        <v>5085</v>
      </c>
    </row>
    <row r="900" spans="1:13" ht="16.5" hidden="1" customHeight="1">
      <c r="A900" s="106" t="s">
        <v>3023</v>
      </c>
      <c r="B900" s="116" t="s">
        <v>1605</v>
      </c>
      <c r="C900" s="117" t="s">
        <v>355</v>
      </c>
      <c r="D900" s="116" t="s">
        <v>1625</v>
      </c>
      <c r="E900" s="116" t="s">
        <v>1607</v>
      </c>
      <c r="F900" s="117" t="s">
        <v>1548</v>
      </c>
      <c r="G900" s="116">
        <v>1</v>
      </c>
      <c r="H900" s="116">
        <v>5600</v>
      </c>
      <c r="I900" s="123">
        <v>5600</v>
      </c>
      <c r="J900" s="116">
        <v>6328</v>
      </c>
      <c r="K900" s="116">
        <v>13</v>
      </c>
      <c r="L900" s="116">
        <v>5600</v>
      </c>
      <c r="M900" s="116">
        <v>6328</v>
      </c>
    </row>
    <row r="901" spans="1:13" ht="16.5" hidden="1" customHeight="1">
      <c r="A901" s="106" t="s">
        <v>3024</v>
      </c>
      <c r="B901" s="116" t="s">
        <v>1605</v>
      </c>
      <c r="C901" s="117" t="s">
        <v>355</v>
      </c>
      <c r="D901" s="116" t="s">
        <v>1626</v>
      </c>
      <c r="E901" s="116" t="s">
        <v>1607</v>
      </c>
      <c r="F901" s="117" t="s">
        <v>1548</v>
      </c>
      <c r="G901" s="116">
        <v>1</v>
      </c>
      <c r="H901" s="116">
        <v>5600</v>
      </c>
      <c r="I901" s="123">
        <v>5600</v>
      </c>
      <c r="J901" s="116">
        <v>6328</v>
      </c>
      <c r="K901" s="116">
        <v>13</v>
      </c>
      <c r="L901" s="116">
        <v>5600</v>
      </c>
      <c r="M901" s="116">
        <v>6328</v>
      </c>
    </row>
    <row r="902" spans="1:13" ht="16.5" hidden="1" customHeight="1">
      <c r="A902" s="106" t="s">
        <v>3025</v>
      </c>
      <c r="B902" s="116" t="s">
        <v>1605</v>
      </c>
      <c r="C902" s="117" t="s">
        <v>355</v>
      </c>
      <c r="D902" s="116" t="s">
        <v>1627</v>
      </c>
      <c r="E902" s="116" t="s">
        <v>1607</v>
      </c>
      <c r="F902" s="117" t="s">
        <v>1548</v>
      </c>
      <c r="G902" s="116">
        <v>1</v>
      </c>
      <c r="H902" s="116">
        <v>5600</v>
      </c>
      <c r="I902" s="123">
        <v>5600</v>
      </c>
      <c r="J902" s="116">
        <v>6328</v>
      </c>
      <c r="K902" s="116">
        <v>13</v>
      </c>
      <c r="L902" s="116">
        <v>5600</v>
      </c>
      <c r="M902" s="116">
        <v>6328</v>
      </c>
    </row>
    <row r="903" spans="1:13" ht="16.5" hidden="1" customHeight="1">
      <c r="A903" s="106" t="s">
        <v>3026</v>
      </c>
      <c r="B903" s="116" t="s">
        <v>1605</v>
      </c>
      <c r="C903" s="117" t="s">
        <v>355</v>
      </c>
      <c r="D903" s="116" t="s">
        <v>1628</v>
      </c>
      <c r="E903" s="116" t="s">
        <v>1607</v>
      </c>
      <c r="F903" s="117" t="s">
        <v>1548</v>
      </c>
      <c r="G903" s="116">
        <v>1</v>
      </c>
      <c r="H903" s="116">
        <v>5600</v>
      </c>
      <c r="I903" s="123">
        <v>5600</v>
      </c>
      <c r="J903" s="116">
        <v>6328</v>
      </c>
      <c r="K903" s="116">
        <v>13</v>
      </c>
      <c r="L903" s="116">
        <v>5600</v>
      </c>
      <c r="M903" s="116">
        <v>6328</v>
      </c>
    </row>
    <row r="904" spans="1:13" ht="16.5" hidden="1" customHeight="1">
      <c r="A904" s="106" t="s">
        <v>3027</v>
      </c>
      <c r="B904" s="116" t="s">
        <v>1605</v>
      </c>
      <c r="C904" s="117" t="s">
        <v>355</v>
      </c>
      <c r="D904" s="116" t="s">
        <v>1629</v>
      </c>
      <c r="E904" s="116" t="s">
        <v>1607</v>
      </c>
      <c r="F904" s="117" t="s">
        <v>1548</v>
      </c>
      <c r="G904" s="116">
        <v>1</v>
      </c>
      <c r="H904" s="116">
        <v>5600</v>
      </c>
      <c r="I904" s="123">
        <v>5600</v>
      </c>
      <c r="J904" s="116">
        <v>6328</v>
      </c>
      <c r="K904" s="116">
        <v>13</v>
      </c>
      <c r="L904" s="116">
        <v>5600</v>
      </c>
      <c r="M904" s="116">
        <v>6328</v>
      </c>
    </row>
    <row r="905" spans="1:13" ht="16.5" hidden="1" customHeight="1">
      <c r="A905" s="106" t="s">
        <v>3028</v>
      </c>
      <c r="B905" s="116" t="s">
        <v>1605</v>
      </c>
      <c r="C905" s="117" t="s">
        <v>355</v>
      </c>
      <c r="D905" s="116" t="s">
        <v>1630</v>
      </c>
      <c r="E905" s="116" t="s">
        <v>1607</v>
      </c>
      <c r="F905" s="117" t="s">
        <v>1548</v>
      </c>
      <c r="G905" s="116">
        <v>1</v>
      </c>
      <c r="H905" s="116">
        <v>3500</v>
      </c>
      <c r="I905" s="123">
        <v>3500</v>
      </c>
      <c r="J905" s="116">
        <v>3955</v>
      </c>
      <c r="K905" s="116">
        <v>13</v>
      </c>
      <c r="L905" s="116">
        <v>3500</v>
      </c>
      <c r="M905" s="116">
        <v>3955</v>
      </c>
    </row>
    <row r="906" spans="1:13" ht="16.5" hidden="1" customHeight="1">
      <c r="A906" s="106" t="s">
        <v>3029</v>
      </c>
      <c r="B906" s="116" t="s">
        <v>1605</v>
      </c>
      <c r="C906" s="117" t="s">
        <v>355</v>
      </c>
      <c r="D906" s="116" t="s">
        <v>1631</v>
      </c>
      <c r="E906" s="116" t="s">
        <v>1607</v>
      </c>
      <c r="F906" s="117" t="s">
        <v>1548</v>
      </c>
      <c r="G906" s="116">
        <v>1</v>
      </c>
      <c r="H906" s="116">
        <v>2800</v>
      </c>
      <c r="I906" s="123">
        <v>2800</v>
      </c>
      <c r="J906" s="116">
        <v>3164</v>
      </c>
      <c r="K906" s="116">
        <v>13</v>
      </c>
      <c r="L906" s="116">
        <v>2800</v>
      </c>
      <c r="M906" s="116">
        <v>3164</v>
      </c>
    </row>
    <row r="907" spans="1:13" ht="16.5" hidden="1" customHeight="1">
      <c r="A907" s="106" t="s">
        <v>3030</v>
      </c>
      <c r="B907" s="116" t="s">
        <v>1605</v>
      </c>
      <c r="C907" s="117" t="s">
        <v>355</v>
      </c>
      <c r="D907" s="116" t="s">
        <v>1632</v>
      </c>
      <c r="E907" s="116" t="s">
        <v>1607</v>
      </c>
      <c r="F907" s="117" t="s">
        <v>1548</v>
      </c>
      <c r="G907" s="116">
        <v>1</v>
      </c>
      <c r="H907" s="116">
        <v>5600</v>
      </c>
      <c r="I907" s="123">
        <v>5600</v>
      </c>
      <c r="J907" s="116">
        <v>6328</v>
      </c>
      <c r="K907" s="116">
        <v>13</v>
      </c>
      <c r="L907" s="116">
        <v>5600</v>
      </c>
      <c r="M907" s="116">
        <v>6328</v>
      </c>
    </row>
    <row r="908" spans="1:13" ht="16.5" hidden="1" customHeight="1">
      <c r="A908" s="106" t="s">
        <v>3031</v>
      </c>
      <c r="B908" s="116" t="s">
        <v>3032</v>
      </c>
      <c r="C908" s="117" t="s">
        <v>355</v>
      </c>
      <c r="D908" s="116" t="s">
        <v>3033</v>
      </c>
      <c r="E908" s="116" t="s">
        <v>45</v>
      </c>
      <c r="F908" s="117" t="s">
        <v>1548</v>
      </c>
      <c r="G908" s="116">
        <v>1</v>
      </c>
      <c r="H908" s="116">
        <v>106932</v>
      </c>
      <c r="I908" s="123">
        <v>106932</v>
      </c>
      <c r="J908" s="116">
        <v>124597.166</v>
      </c>
      <c r="K908" s="116">
        <v>16.52</v>
      </c>
      <c r="L908" s="116">
        <v>106932</v>
      </c>
      <c r="M908" s="116">
        <v>124597.17</v>
      </c>
    </row>
    <row r="909" spans="1:13" ht="16.5" hidden="1" customHeight="1">
      <c r="A909" s="106" t="s">
        <v>3034</v>
      </c>
      <c r="B909" s="116" t="s">
        <v>3035</v>
      </c>
      <c r="C909" s="117" t="s">
        <v>355</v>
      </c>
      <c r="D909" s="116" t="s">
        <v>3036</v>
      </c>
      <c r="E909" s="116" t="s">
        <v>45</v>
      </c>
      <c r="F909" s="117" t="s">
        <v>1548</v>
      </c>
      <c r="G909" s="116">
        <v>1</v>
      </c>
      <c r="H909" s="116">
        <v>303000</v>
      </c>
      <c r="I909" s="123">
        <v>303000</v>
      </c>
      <c r="J909" s="116">
        <v>353055.6</v>
      </c>
      <c r="K909" s="116">
        <v>16.52</v>
      </c>
      <c r="L909" s="116">
        <v>303000</v>
      </c>
      <c r="M909" s="116">
        <v>353055.6</v>
      </c>
    </row>
    <row r="910" spans="1:13" ht="16.5" hidden="1" customHeight="1">
      <c r="A910" s="106" t="s">
        <v>3037</v>
      </c>
      <c r="B910" s="116" t="s">
        <v>3038</v>
      </c>
      <c r="C910" s="117" t="s">
        <v>355</v>
      </c>
      <c r="D910" s="116" t="s">
        <v>3039</v>
      </c>
      <c r="E910" s="116" t="s">
        <v>45</v>
      </c>
      <c r="F910" s="117" t="s">
        <v>1548</v>
      </c>
      <c r="G910" s="116">
        <v>52</v>
      </c>
      <c r="H910" s="116">
        <v>176.99</v>
      </c>
      <c r="I910" s="123">
        <v>176.99</v>
      </c>
      <c r="J910" s="116">
        <v>199.999</v>
      </c>
      <c r="K910" s="116">
        <v>13</v>
      </c>
      <c r="L910" s="116">
        <v>9203.48</v>
      </c>
      <c r="M910" s="116">
        <v>10399.950000000001</v>
      </c>
    </row>
    <row r="911" spans="1:13" ht="16.5" hidden="1" customHeight="1">
      <c r="A911" s="106" t="s">
        <v>3040</v>
      </c>
      <c r="B911" s="107" t="s">
        <v>3041</v>
      </c>
      <c r="C911" s="108" t="s">
        <v>86</v>
      </c>
      <c r="D911" s="107" t="s">
        <v>3042</v>
      </c>
      <c r="E911" s="107" t="s">
        <v>45</v>
      </c>
      <c r="F911" s="108" t="s">
        <v>138</v>
      </c>
      <c r="G911" s="107">
        <v>3.673</v>
      </c>
      <c r="H911" s="107">
        <v>11.85</v>
      </c>
      <c r="I911" s="120">
        <v>11.85</v>
      </c>
      <c r="J911" s="107">
        <v>13.81</v>
      </c>
      <c r="K911" s="107">
        <v>16.52</v>
      </c>
      <c r="L911" s="107">
        <v>43.53</v>
      </c>
      <c r="M911" s="107">
        <v>50.72</v>
      </c>
    </row>
    <row r="912" spans="1:13" ht="16.5" hidden="1" customHeight="1">
      <c r="A912" s="106" t="s">
        <v>3043</v>
      </c>
      <c r="B912" s="116" t="s">
        <v>3044</v>
      </c>
      <c r="C912" s="117" t="s">
        <v>355</v>
      </c>
      <c r="D912" s="116" t="s">
        <v>3045</v>
      </c>
      <c r="E912" s="116" t="s">
        <v>45</v>
      </c>
      <c r="F912" s="117" t="s">
        <v>138</v>
      </c>
      <c r="G912" s="116">
        <v>2</v>
      </c>
      <c r="H912" s="116">
        <v>1245.8</v>
      </c>
      <c r="I912" s="123">
        <v>1245.8</v>
      </c>
      <c r="J912" s="116">
        <v>1451.606</v>
      </c>
      <c r="K912" s="116">
        <v>16.52</v>
      </c>
      <c r="L912" s="116">
        <v>2491.6</v>
      </c>
      <c r="M912" s="116">
        <v>2903.21</v>
      </c>
    </row>
    <row r="913" spans="1:13" ht="16.5" hidden="1" customHeight="1">
      <c r="A913" s="106" t="s">
        <v>3046</v>
      </c>
      <c r="B913" s="116" t="s">
        <v>3047</v>
      </c>
      <c r="C913" s="117" t="s">
        <v>355</v>
      </c>
      <c r="D913" s="116" t="s">
        <v>3048</v>
      </c>
      <c r="E913" s="116" t="s">
        <v>45</v>
      </c>
      <c r="F913" s="117" t="s">
        <v>142</v>
      </c>
      <c r="G913" s="116">
        <v>8</v>
      </c>
      <c r="H913" s="116">
        <v>600.76</v>
      </c>
      <c r="I913" s="123">
        <v>600.76</v>
      </c>
      <c r="J913" s="116">
        <v>700</v>
      </c>
      <c r="K913" s="116">
        <v>16.52</v>
      </c>
      <c r="L913" s="116">
        <v>4806.08</v>
      </c>
      <c r="M913" s="116">
        <v>5600</v>
      </c>
    </row>
    <row r="914" spans="1:13" ht="16.5" hidden="1" customHeight="1">
      <c r="A914" s="106" t="s">
        <v>3049</v>
      </c>
      <c r="B914" s="116" t="s">
        <v>3047</v>
      </c>
      <c r="C914" s="117" t="s">
        <v>355</v>
      </c>
      <c r="D914" s="116" t="s">
        <v>3050</v>
      </c>
      <c r="E914" s="116" t="s">
        <v>45</v>
      </c>
      <c r="F914" s="117" t="s">
        <v>142</v>
      </c>
      <c r="G914" s="116">
        <v>1</v>
      </c>
      <c r="H914" s="116">
        <v>815.31</v>
      </c>
      <c r="I914" s="123">
        <v>815.31</v>
      </c>
      <c r="J914" s="116">
        <v>950</v>
      </c>
      <c r="K914" s="116">
        <v>16.52</v>
      </c>
      <c r="L914" s="116">
        <v>815.31</v>
      </c>
      <c r="M914" s="116">
        <v>950</v>
      </c>
    </row>
    <row r="915" spans="1:13" ht="16.5" hidden="1" customHeight="1">
      <c r="A915" s="106" t="s">
        <v>3051</v>
      </c>
      <c r="B915" s="116" t="s">
        <v>3047</v>
      </c>
      <c r="C915" s="117" t="s">
        <v>355</v>
      </c>
      <c r="D915" s="116" t="s">
        <v>3052</v>
      </c>
      <c r="E915" s="116" t="s">
        <v>45</v>
      </c>
      <c r="F915" s="117" t="s">
        <v>142</v>
      </c>
      <c r="G915" s="116">
        <v>9</v>
      </c>
      <c r="H915" s="116">
        <v>600.76</v>
      </c>
      <c r="I915" s="123">
        <v>600.76</v>
      </c>
      <c r="J915" s="116">
        <v>700</v>
      </c>
      <c r="K915" s="116">
        <v>16.52</v>
      </c>
      <c r="L915" s="116">
        <v>5406.84</v>
      </c>
      <c r="M915" s="116">
        <v>6300</v>
      </c>
    </row>
    <row r="916" spans="1:13" ht="16.5" hidden="1" customHeight="1">
      <c r="A916" s="106" t="s">
        <v>3053</v>
      </c>
      <c r="B916" s="116" t="s">
        <v>3047</v>
      </c>
      <c r="C916" s="117" t="s">
        <v>355</v>
      </c>
      <c r="D916" s="116" t="s">
        <v>2868</v>
      </c>
      <c r="E916" s="116" t="s">
        <v>45</v>
      </c>
      <c r="F916" s="117" t="s">
        <v>142</v>
      </c>
      <c r="G916" s="116">
        <v>9</v>
      </c>
      <c r="H916" s="116">
        <v>1873.5</v>
      </c>
      <c r="I916" s="123">
        <v>1873.5</v>
      </c>
      <c r="J916" s="116">
        <v>2183</v>
      </c>
      <c r="K916" s="116">
        <v>16.52</v>
      </c>
      <c r="L916" s="116">
        <v>16861.5</v>
      </c>
      <c r="M916" s="116">
        <v>19647</v>
      </c>
    </row>
    <row r="917" spans="1:13" ht="16.5" hidden="1" customHeight="1">
      <c r="A917" s="106" t="s">
        <v>3054</v>
      </c>
      <c r="B917" s="116" t="s">
        <v>3047</v>
      </c>
      <c r="C917" s="117" t="s">
        <v>355</v>
      </c>
      <c r="D917" s="116" t="s">
        <v>3055</v>
      </c>
      <c r="E917" s="116" t="s">
        <v>45</v>
      </c>
      <c r="F917" s="117" t="s">
        <v>142</v>
      </c>
      <c r="G917" s="116">
        <v>9</v>
      </c>
      <c r="H917" s="116">
        <v>231.72</v>
      </c>
      <c r="I917" s="123">
        <v>231.72</v>
      </c>
      <c r="J917" s="116">
        <v>270</v>
      </c>
      <c r="K917" s="116">
        <v>16.52</v>
      </c>
      <c r="L917" s="116">
        <v>2085.48</v>
      </c>
      <c r="M917" s="116">
        <v>2430</v>
      </c>
    </row>
    <row r="918" spans="1:13" ht="16.5" hidden="1" customHeight="1">
      <c r="A918" s="106" t="s">
        <v>3056</v>
      </c>
      <c r="B918" s="116" t="s">
        <v>3047</v>
      </c>
      <c r="C918" s="117" t="s">
        <v>355</v>
      </c>
      <c r="D918" s="116" t="s">
        <v>3057</v>
      </c>
      <c r="E918" s="116" t="s">
        <v>45</v>
      </c>
      <c r="F918" s="117" t="s">
        <v>142</v>
      </c>
      <c r="G918" s="116">
        <v>9</v>
      </c>
      <c r="H918" s="116">
        <v>50</v>
      </c>
      <c r="I918" s="123">
        <v>50</v>
      </c>
      <c r="J918" s="116">
        <v>58.26</v>
      </c>
      <c r="K918" s="116">
        <v>16.52</v>
      </c>
      <c r="L918" s="116">
        <v>450</v>
      </c>
      <c r="M918" s="116">
        <v>524.34</v>
      </c>
    </row>
    <row r="919" spans="1:13" ht="16.5" hidden="1" customHeight="1">
      <c r="A919" s="111" t="s">
        <v>3058</v>
      </c>
      <c r="B919" s="140" t="s">
        <v>3059</v>
      </c>
      <c r="C919" s="141" t="s">
        <v>355</v>
      </c>
      <c r="D919" s="140" t="s">
        <v>3060</v>
      </c>
      <c r="E919" s="140" t="s">
        <v>45</v>
      </c>
      <c r="F919" s="141" t="s">
        <v>1548</v>
      </c>
      <c r="G919" s="140">
        <v>1</v>
      </c>
      <c r="H919" s="140">
        <v>4326.3999999999996</v>
      </c>
      <c r="I919" s="144">
        <v>4326.3999999999996</v>
      </c>
      <c r="J919" s="140">
        <v>5041.1210000000001</v>
      </c>
      <c r="K919" s="140">
        <v>16.52</v>
      </c>
      <c r="L919" s="140">
        <v>4326.3999999999996</v>
      </c>
      <c r="M919" s="140">
        <v>5041.12</v>
      </c>
    </row>
    <row r="920" spans="1:13" ht="16.5" hidden="1" customHeight="1">
      <c r="A920" s="111" t="s">
        <v>3061</v>
      </c>
      <c r="B920" s="140" t="s">
        <v>3059</v>
      </c>
      <c r="C920" s="141" t="s">
        <v>355</v>
      </c>
      <c r="D920" s="140" t="s">
        <v>3060</v>
      </c>
      <c r="E920" s="140" t="s">
        <v>45</v>
      </c>
      <c r="F920" s="141" t="s">
        <v>1548</v>
      </c>
      <c r="G920" s="140">
        <v>1</v>
      </c>
      <c r="H920" s="140">
        <v>3500</v>
      </c>
      <c r="I920" s="144">
        <v>3500</v>
      </c>
      <c r="J920" s="140">
        <v>4078.2</v>
      </c>
      <c r="K920" s="140">
        <v>16.52</v>
      </c>
      <c r="L920" s="140">
        <v>3500</v>
      </c>
      <c r="M920" s="140">
        <v>4078.2</v>
      </c>
    </row>
    <row r="921" spans="1:13" ht="16.5" hidden="1" customHeight="1">
      <c r="A921" s="106" t="s">
        <v>3062</v>
      </c>
      <c r="B921" s="116" t="s">
        <v>395</v>
      </c>
      <c r="C921" s="117" t="s">
        <v>355</v>
      </c>
      <c r="D921" s="116" t="s">
        <v>386</v>
      </c>
      <c r="E921" s="116" t="s">
        <v>396</v>
      </c>
      <c r="F921" s="117" t="s">
        <v>43</v>
      </c>
      <c r="G921" s="116">
        <v>1.0194000000000001</v>
      </c>
      <c r="H921" s="116">
        <v>665.11</v>
      </c>
      <c r="I921" s="123">
        <v>665.11</v>
      </c>
      <c r="J921" s="116">
        <v>774.98599999999999</v>
      </c>
      <c r="K921" s="116">
        <v>16.52</v>
      </c>
      <c r="L921" s="116">
        <v>678.01</v>
      </c>
      <c r="M921" s="116">
        <v>790.02</v>
      </c>
    </row>
    <row r="922" spans="1:13" ht="16.5" hidden="1" customHeight="1">
      <c r="A922" s="106" t="s">
        <v>3063</v>
      </c>
      <c r="B922" s="116" t="s">
        <v>395</v>
      </c>
      <c r="C922" s="117" t="s">
        <v>355</v>
      </c>
      <c r="D922" s="116" t="s">
        <v>386</v>
      </c>
      <c r="E922" s="116" t="s">
        <v>396</v>
      </c>
      <c r="F922" s="117" t="s">
        <v>43</v>
      </c>
      <c r="G922" s="116">
        <v>0.30570000000000003</v>
      </c>
      <c r="H922" s="116">
        <v>665.11</v>
      </c>
      <c r="I922" s="123">
        <v>665.11</v>
      </c>
      <c r="J922" s="116">
        <v>774.98599999999999</v>
      </c>
      <c r="K922" s="116">
        <v>16.52</v>
      </c>
      <c r="L922" s="116">
        <v>203.32</v>
      </c>
      <c r="M922" s="116">
        <v>236.91</v>
      </c>
    </row>
    <row r="923" spans="1:13" ht="16.5" hidden="1" customHeight="1">
      <c r="A923" s="106" t="s">
        <v>3064</v>
      </c>
      <c r="B923" s="109" t="s">
        <v>3065</v>
      </c>
      <c r="C923" s="110" t="s">
        <v>3066</v>
      </c>
      <c r="D923" s="109" t="s">
        <v>3067</v>
      </c>
      <c r="E923" s="109" t="s">
        <v>56</v>
      </c>
      <c r="F923" s="110" t="s">
        <v>43</v>
      </c>
      <c r="G923" s="109">
        <v>0.03</v>
      </c>
      <c r="H923" s="109">
        <v>246.48</v>
      </c>
      <c r="I923" s="121">
        <v>565.39</v>
      </c>
      <c r="J923" s="109">
        <v>581.899</v>
      </c>
      <c r="K923" s="109">
        <v>2.92</v>
      </c>
      <c r="L923" s="109">
        <v>16.96</v>
      </c>
      <c r="M923" s="109">
        <v>17.46</v>
      </c>
    </row>
    <row r="924" spans="1:13" ht="16.5" hidden="1" customHeight="1">
      <c r="A924" s="106" t="s">
        <v>3068</v>
      </c>
      <c r="B924" s="202" t="s">
        <v>3069</v>
      </c>
      <c r="C924" s="203" t="s">
        <v>73</v>
      </c>
      <c r="D924" s="202" t="s">
        <v>3070</v>
      </c>
      <c r="E924" s="202" t="s">
        <v>45</v>
      </c>
      <c r="F924" s="203" t="s">
        <v>516</v>
      </c>
      <c r="G924" s="202">
        <v>4</v>
      </c>
      <c r="H924" s="202">
        <v>9.16</v>
      </c>
      <c r="I924" s="180">
        <v>9.1300000000000008</v>
      </c>
      <c r="J924" s="202">
        <v>9.15</v>
      </c>
      <c r="K924" s="202" t="s">
        <v>45</v>
      </c>
      <c r="L924" s="202">
        <v>36.520000000000003</v>
      </c>
      <c r="M924" s="202">
        <v>36.6</v>
      </c>
    </row>
    <row r="925" spans="1:13" ht="16.5" hidden="1" customHeight="1">
      <c r="A925" s="106" t="s">
        <v>3071</v>
      </c>
      <c r="B925" s="202" t="s">
        <v>3072</v>
      </c>
      <c r="C925" s="203" t="s">
        <v>73</v>
      </c>
      <c r="D925" s="202" t="s">
        <v>3073</v>
      </c>
      <c r="E925" s="202" t="s">
        <v>45</v>
      </c>
      <c r="F925" s="203" t="s">
        <v>516</v>
      </c>
      <c r="G925" s="202">
        <v>2.14</v>
      </c>
      <c r="H925" s="202">
        <v>50.88</v>
      </c>
      <c r="I925" s="180">
        <v>50.85</v>
      </c>
      <c r="J925" s="202">
        <v>50.87</v>
      </c>
      <c r="K925" s="202" t="s">
        <v>45</v>
      </c>
      <c r="L925" s="202">
        <v>108.82</v>
      </c>
      <c r="M925" s="202">
        <v>108.86</v>
      </c>
    </row>
    <row r="926" spans="1:13" ht="16.5" hidden="1" customHeight="1">
      <c r="A926" s="106" t="s">
        <v>3074</v>
      </c>
      <c r="B926" s="202" t="s">
        <v>3075</v>
      </c>
      <c r="C926" s="203" t="s">
        <v>73</v>
      </c>
      <c r="D926" s="202" t="s">
        <v>3076</v>
      </c>
      <c r="E926" s="202" t="s">
        <v>45</v>
      </c>
      <c r="F926" s="203" t="s">
        <v>516</v>
      </c>
      <c r="G926" s="202">
        <v>0.22</v>
      </c>
      <c r="H926" s="202">
        <v>92.95</v>
      </c>
      <c r="I926" s="180">
        <v>92.92</v>
      </c>
      <c r="J926" s="202">
        <v>92.94</v>
      </c>
      <c r="K926" s="202" t="s">
        <v>45</v>
      </c>
      <c r="L926" s="202">
        <v>20.440000000000001</v>
      </c>
      <c r="M926" s="202">
        <v>20.45</v>
      </c>
    </row>
    <row r="927" spans="1:13" ht="16.5" hidden="1" customHeight="1">
      <c r="A927" s="106" t="s">
        <v>3077</v>
      </c>
      <c r="B927" s="202" t="s">
        <v>3078</v>
      </c>
      <c r="C927" s="203" t="s">
        <v>73</v>
      </c>
      <c r="D927" s="202" t="s">
        <v>3079</v>
      </c>
      <c r="E927" s="202" t="s">
        <v>45</v>
      </c>
      <c r="F927" s="203" t="s">
        <v>516</v>
      </c>
      <c r="G927" s="202">
        <v>0.04</v>
      </c>
      <c r="H927" s="202">
        <v>34.31</v>
      </c>
      <c r="I927" s="180">
        <v>34.28</v>
      </c>
      <c r="J927" s="202">
        <v>34.299999999999997</v>
      </c>
      <c r="K927" s="202" t="s">
        <v>45</v>
      </c>
      <c r="L927" s="202">
        <v>1.37</v>
      </c>
      <c r="M927" s="202">
        <v>1.37</v>
      </c>
    </row>
    <row r="928" spans="1:13" ht="16.5" hidden="1" customHeight="1">
      <c r="A928" s="106" t="s">
        <v>3080</v>
      </c>
      <c r="B928" s="202" t="s">
        <v>3081</v>
      </c>
      <c r="C928" s="203" t="s">
        <v>73</v>
      </c>
      <c r="D928" s="202" t="s">
        <v>3082</v>
      </c>
      <c r="E928" s="202" t="s">
        <v>45</v>
      </c>
      <c r="F928" s="203" t="s">
        <v>516</v>
      </c>
      <c r="G928" s="202">
        <v>15.8</v>
      </c>
      <c r="H928" s="202">
        <v>5.43</v>
      </c>
      <c r="I928" s="180">
        <v>5.28</v>
      </c>
      <c r="J928" s="202">
        <v>5.39</v>
      </c>
      <c r="K928" s="202" t="s">
        <v>45</v>
      </c>
      <c r="L928" s="202">
        <v>83.42</v>
      </c>
      <c r="M928" s="202">
        <v>85.16</v>
      </c>
    </row>
    <row r="929" spans="1:13" ht="16.5" hidden="1" customHeight="1">
      <c r="A929" s="106" t="s">
        <v>3083</v>
      </c>
      <c r="B929" s="202" t="s">
        <v>3084</v>
      </c>
      <c r="C929" s="203" t="s">
        <v>73</v>
      </c>
      <c r="D929" s="202" t="s">
        <v>3085</v>
      </c>
      <c r="E929" s="202" t="s">
        <v>45</v>
      </c>
      <c r="F929" s="203" t="s">
        <v>516</v>
      </c>
      <c r="G929" s="202">
        <v>0.185</v>
      </c>
      <c r="H929" s="202">
        <v>20.52</v>
      </c>
      <c r="I929" s="180">
        <v>20.34</v>
      </c>
      <c r="J929" s="202">
        <v>20.47</v>
      </c>
      <c r="K929" s="202" t="s">
        <v>45</v>
      </c>
      <c r="L929" s="202">
        <v>3.76</v>
      </c>
      <c r="M929" s="202">
        <v>3.79</v>
      </c>
    </row>
    <row r="930" spans="1:13" ht="16.5" hidden="1" customHeight="1">
      <c r="A930" s="106" t="s">
        <v>3086</v>
      </c>
      <c r="B930" s="202" t="s">
        <v>3087</v>
      </c>
      <c r="C930" s="203" t="s">
        <v>73</v>
      </c>
      <c r="D930" s="202" t="s">
        <v>3088</v>
      </c>
      <c r="E930" s="202" t="s">
        <v>45</v>
      </c>
      <c r="F930" s="203" t="s">
        <v>516</v>
      </c>
      <c r="G930" s="202">
        <v>1.6</v>
      </c>
      <c r="H930" s="202">
        <v>11.3</v>
      </c>
      <c r="I930" s="180">
        <v>11.2</v>
      </c>
      <c r="J930" s="202">
        <v>11.27</v>
      </c>
      <c r="K930" s="202" t="s">
        <v>45</v>
      </c>
      <c r="L930" s="202">
        <v>17.920000000000002</v>
      </c>
      <c r="M930" s="202">
        <v>18.03</v>
      </c>
    </row>
    <row r="931" spans="1:13" ht="16.5" hidden="1" customHeight="1">
      <c r="A931" s="106" t="s">
        <v>3089</v>
      </c>
      <c r="B931" s="202" t="s">
        <v>3090</v>
      </c>
      <c r="C931" s="203" t="s">
        <v>73</v>
      </c>
      <c r="D931" s="202" t="s">
        <v>3091</v>
      </c>
      <c r="E931" s="202" t="s">
        <v>45</v>
      </c>
      <c r="F931" s="203" t="s">
        <v>516</v>
      </c>
      <c r="G931" s="202">
        <v>207.4855</v>
      </c>
      <c r="H931" s="202">
        <v>5.12</v>
      </c>
      <c r="I931" s="180">
        <v>5.0999999999999996</v>
      </c>
      <c r="J931" s="202">
        <v>5.12</v>
      </c>
      <c r="K931" s="202" t="s">
        <v>45</v>
      </c>
      <c r="L931" s="202">
        <v>1058.18</v>
      </c>
      <c r="M931" s="202">
        <v>1062.33</v>
      </c>
    </row>
    <row r="932" spans="1:13" ht="16.5" hidden="1" customHeight="1">
      <c r="A932" s="106" t="s">
        <v>3092</v>
      </c>
      <c r="B932" s="202" t="s">
        <v>3093</v>
      </c>
      <c r="C932" s="203" t="s">
        <v>73</v>
      </c>
      <c r="D932" s="202" t="s">
        <v>3094</v>
      </c>
      <c r="E932" s="202" t="s">
        <v>3095</v>
      </c>
      <c r="F932" s="203" t="s">
        <v>516</v>
      </c>
      <c r="G932" s="202">
        <v>21.824000000000002</v>
      </c>
      <c r="H932" s="202">
        <v>10.130000000000001</v>
      </c>
      <c r="I932" s="180">
        <v>10.11</v>
      </c>
      <c r="J932" s="202">
        <v>10.130000000000001</v>
      </c>
      <c r="K932" s="202" t="s">
        <v>45</v>
      </c>
      <c r="L932" s="202">
        <v>220.64</v>
      </c>
      <c r="M932" s="202">
        <v>221.08</v>
      </c>
    </row>
    <row r="933" spans="1:13" ht="16.5" hidden="1" customHeight="1">
      <c r="A933" s="106" t="s">
        <v>3096</v>
      </c>
      <c r="B933" s="202" t="s">
        <v>3097</v>
      </c>
      <c r="C933" s="203" t="s">
        <v>73</v>
      </c>
      <c r="D933" s="202" t="s">
        <v>3098</v>
      </c>
      <c r="E933" s="202" t="s">
        <v>45</v>
      </c>
      <c r="F933" s="203" t="s">
        <v>516</v>
      </c>
      <c r="G933" s="202">
        <v>0.18</v>
      </c>
      <c r="H933" s="202">
        <v>15.26</v>
      </c>
      <c r="I933" s="180">
        <v>15.24</v>
      </c>
      <c r="J933" s="202">
        <v>15.26</v>
      </c>
      <c r="K933" s="202" t="s">
        <v>45</v>
      </c>
      <c r="L933" s="202">
        <v>2.74</v>
      </c>
      <c r="M933" s="202">
        <v>2.75</v>
      </c>
    </row>
    <row r="934" spans="1:13" ht="16.5" hidden="1" customHeight="1">
      <c r="A934" s="106" t="s">
        <v>3099</v>
      </c>
      <c r="B934" s="202" t="s">
        <v>3100</v>
      </c>
      <c r="C934" s="203" t="s">
        <v>73</v>
      </c>
      <c r="D934" s="202" t="s">
        <v>3101</v>
      </c>
      <c r="E934" s="202" t="s">
        <v>45</v>
      </c>
      <c r="F934" s="203" t="s">
        <v>516</v>
      </c>
      <c r="G934" s="202">
        <v>16.824000000000002</v>
      </c>
      <c r="H934" s="202">
        <v>69.55</v>
      </c>
      <c r="I934" s="180">
        <v>69.53</v>
      </c>
      <c r="J934" s="202">
        <v>69.55</v>
      </c>
      <c r="K934" s="202" t="s">
        <v>45</v>
      </c>
      <c r="L934" s="202">
        <v>1169.77</v>
      </c>
      <c r="M934" s="202">
        <v>1170.1099999999999</v>
      </c>
    </row>
    <row r="935" spans="1:13" ht="16.5" hidden="1" customHeight="1">
      <c r="A935" s="106" t="s">
        <v>3102</v>
      </c>
      <c r="B935" s="202" t="s">
        <v>3103</v>
      </c>
      <c r="C935" s="203" t="s">
        <v>73</v>
      </c>
      <c r="D935" s="202" t="s">
        <v>3104</v>
      </c>
      <c r="E935" s="202" t="s">
        <v>45</v>
      </c>
      <c r="F935" s="203" t="s">
        <v>516</v>
      </c>
      <c r="G935" s="202">
        <v>0.5</v>
      </c>
      <c r="H935" s="202">
        <v>16.78</v>
      </c>
      <c r="I935" s="180">
        <v>16.760000000000002</v>
      </c>
      <c r="J935" s="202">
        <v>16.78</v>
      </c>
      <c r="K935" s="202" t="s">
        <v>45</v>
      </c>
      <c r="L935" s="202">
        <v>8.3800000000000008</v>
      </c>
      <c r="M935" s="202">
        <v>8.39</v>
      </c>
    </row>
    <row r="936" spans="1:13" ht="16.5" hidden="1" customHeight="1">
      <c r="A936" s="106" t="s">
        <v>3105</v>
      </c>
      <c r="B936" s="202" t="s">
        <v>3106</v>
      </c>
      <c r="C936" s="203" t="s">
        <v>73</v>
      </c>
      <c r="D936" s="202" t="s">
        <v>3107</v>
      </c>
      <c r="E936" s="202" t="s">
        <v>45</v>
      </c>
      <c r="F936" s="203" t="s">
        <v>516</v>
      </c>
      <c r="G936" s="202">
        <v>24.640999999999998</v>
      </c>
      <c r="H936" s="202">
        <v>47.87</v>
      </c>
      <c r="I936" s="180">
        <v>47.85</v>
      </c>
      <c r="J936" s="202">
        <v>47.87</v>
      </c>
      <c r="K936" s="202" t="s">
        <v>45</v>
      </c>
      <c r="L936" s="202">
        <v>1179.07</v>
      </c>
      <c r="M936" s="202">
        <v>1179.56</v>
      </c>
    </row>
    <row r="937" spans="1:13" ht="16.5" hidden="1" customHeight="1">
      <c r="A937" s="106" t="s">
        <v>3108</v>
      </c>
      <c r="B937" s="202" t="s">
        <v>3109</v>
      </c>
      <c r="C937" s="203" t="s">
        <v>73</v>
      </c>
      <c r="D937" s="202" t="s">
        <v>3110</v>
      </c>
      <c r="E937" s="202" t="s">
        <v>45</v>
      </c>
      <c r="F937" s="203" t="s">
        <v>516</v>
      </c>
      <c r="G937" s="202">
        <v>2.85</v>
      </c>
      <c r="H937" s="202">
        <v>9.73</v>
      </c>
      <c r="I937" s="180">
        <v>9.7100000000000009</v>
      </c>
      <c r="J937" s="202">
        <v>9.73</v>
      </c>
      <c r="K937" s="202" t="s">
        <v>45</v>
      </c>
      <c r="L937" s="202">
        <v>27.67</v>
      </c>
      <c r="M937" s="202">
        <v>27.73</v>
      </c>
    </row>
    <row r="938" spans="1:13" ht="16.5" hidden="1" customHeight="1">
      <c r="A938" s="106" t="s">
        <v>3111</v>
      </c>
      <c r="B938" s="202" t="s">
        <v>3112</v>
      </c>
      <c r="C938" s="203" t="s">
        <v>73</v>
      </c>
      <c r="D938" s="202" t="s">
        <v>3113</v>
      </c>
      <c r="E938" s="202" t="s">
        <v>45</v>
      </c>
      <c r="F938" s="203" t="s">
        <v>516</v>
      </c>
      <c r="G938" s="202">
        <v>13.456</v>
      </c>
      <c r="H938" s="202">
        <v>6.4</v>
      </c>
      <c r="I938" s="180">
        <v>6.31</v>
      </c>
      <c r="J938" s="202">
        <v>6.37</v>
      </c>
      <c r="K938" s="202" t="s">
        <v>45</v>
      </c>
      <c r="L938" s="202">
        <v>84.91</v>
      </c>
      <c r="M938" s="202">
        <v>85.71</v>
      </c>
    </row>
    <row r="939" spans="1:13" ht="16.5" hidden="1" customHeight="1">
      <c r="A939" s="106" t="s">
        <v>3114</v>
      </c>
      <c r="B939" s="202" t="s">
        <v>3115</v>
      </c>
      <c r="C939" s="203" t="s">
        <v>73</v>
      </c>
      <c r="D939" s="202" t="s">
        <v>3116</v>
      </c>
      <c r="E939" s="202" t="s">
        <v>45</v>
      </c>
      <c r="F939" s="203" t="s">
        <v>516</v>
      </c>
      <c r="G939" s="202">
        <v>10.096</v>
      </c>
      <c r="H939" s="202">
        <v>7.19</v>
      </c>
      <c r="I939" s="180">
        <v>7.1</v>
      </c>
      <c r="J939" s="202">
        <v>7.16</v>
      </c>
      <c r="K939" s="202" t="s">
        <v>45</v>
      </c>
      <c r="L939" s="202">
        <v>71.680000000000007</v>
      </c>
      <c r="M939" s="202">
        <v>72.290000000000006</v>
      </c>
    </row>
    <row r="940" spans="1:13" ht="16.5" hidden="1" customHeight="1">
      <c r="A940" s="106" t="s">
        <v>3117</v>
      </c>
      <c r="B940" s="202" t="s">
        <v>3118</v>
      </c>
      <c r="C940" s="203" t="s">
        <v>73</v>
      </c>
      <c r="D940" s="202" t="s">
        <v>3119</v>
      </c>
      <c r="E940" s="202" t="s">
        <v>3120</v>
      </c>
      <c r="F940" s="203" t="s">
        <v>516</v>
      </c>
      <c r="G940" s="202">
        <v>1.64</v>
      </c>
      <c r="H940" s="202">
        <v>18.84</v>
      </c>
      <c r="I940" s="180">
        <v>18.75</v>
      </c>
      <c r="J940" s="202">
        <v>18.809999999999999</v>
      </c>
      <c r="K940" s="202" t="s">
        <v>45</v>
      </c>
      <c r="L940" s="202">
        <v>30.75</v>
      </c>
      <c r="M940" s="202">
        <v>30.85</v>
      </c>
    </row>
    <row r="941" spans="1:13" ht="16.5" hidden="1" customHeight="1">
      <c r="A941" s="106" t="s">
        <v>3121</v>
      </c>
      <c r="B941" s="202" t="s">
        <v>3122</v>
      </c>
      <c r="C941" s="203" t="s">
        <v>73</v>
      </c>
      <c r="D941" s="202" t="s">
        <v>3123</v>
      </c>
      <c r="E941" s="202" t="s">
        <v>45</v>
      </c>
      <c r="F941" s="203" t="s">
        <v>516</v>
      </c>
      <c r="G941" s="202">
        <v>1.6819999999999999</v>
      </c>
      <c r="H941" s="202">
        <v>40.67</v>
      </c>
      <c r="I941" s="180">
        <v>40.58</v>
      </c>
      <c r="J941" s="202">
        <v>40.64</v>
      </c>
      <c r="K941" s="202" t="s">
        <v>45</v>
      </c>
      <c r="L941" s="202">
        <v>68.260000000000005</v>
      </c>
      <c r="M941" s="202">
        <v>68.36</v>
      </c>
    </row>
    <row r="942" spans="1:13" ht="16.5" hidden="1" customHeight="1">
      <c r="A942" s="106" t="s">
        <v>3124</v>
      </c>
      <c r="B942" s="202" t="s">
        <v>3125</v>
      </c>
      <c r="C942" s="203" t="s">
        <v>73</v>
      </c>
      <c r="D942" s="202" t="s">
        <v>3126</v>
      </c>
      <c r="E942" s="202" t="s">
        <v>45</v>
      </c>
      <c r="F942" s="203" t="s">
        <v>516</v>
      </c>
      <c r="G942" s="202">
        <v>25.202999999999999</v>
      </c>
      <c r="H942" s="202">
        <v>11.44</v>
      </c>
      <c r="I942" s="180">
        <v>11.35</v>
      </c>
      <c r="J942" s="202">
        <v>11.41</v>
      </c>
      <c r="K942" s="202" t="s">
        <v>45</v>
      </c>
      <c r="L942" s="202">
        <v>286.05</v>
      </c>
      <c r="M942" s="202">
        <v>287.57</v>
      </c>
    </row>
    <row r="943" spans="1:13" ht="16.5" hidden="1" customHeight="1">
      <c r="A943" s="106" t="s">
        <v>3127</v>
      </c>
      <c r="B943" s="202" t="s">
        <v>3128</v>
      </c>
      <c r="C943" s="203" t="s">
        <v>73</v>
      </c>
      <c r="D943" s="202" t="s">
        <v>3129</v>
      </c>
      <c r="E943" s="202" t="s">
        <v>45</v>
      </c>
      <c r="F943" s="203" t="s">
        <v>516</v>
      </c>
      <c r="G943" s="202">
        <v>35.122</v>
      </c>
      <c r="H943" s="202">
        <v>83.19</v>
      </c>
      <c r="I943" s="180">
        <v>83.1</v>
      </c>
      <c r="J943" s="202">
        <v>83.16</v>
      </c>
      <c r="K943" s="202" t="s">
        <v>45</v>
      </c>
      <c r="L943" s="202">
        <v>2918.64</v>
      </c>
      <c r="M943" s="202">
        <v>2920.75</v>
      </c>
    </row>
    <row r="944" spans="1:13" ht="16.5" hidden="1" customHeight="1">
      <c r="A944" s="106" t="s">
        <v>3130</v>
      </c>
      <c r="B944" s="202" t="s">
        <v>3131</v>
      </c>
      <c r="C944" s="203" t="s">
        <v>73</v>
      </c>
      <c r="D944" s="202" t="s">
        <v>3132</v>
      </c>
      <c r="E944" s="202" t="s">
        <v>45</v>
      </c>
      <c r="F944" s="203" t="s">
        <v>516</v>
      </c>
      <c r="G944" s="202">
        <v>6.5</v>
      </c>
      <c r="H944" s="202">
        <v>68.28</v>
      </c>
      <c r="I944" s="180">
        <v>68.19</v>
      </c>
      <c r="J944" s="202">
        <v>68.25</v>
      </c>
      <c r="K944" s="202" t="s">
        <v>45</v>
      </c>
      <c r="L944" s="202">
        <v>443.24</v>
      </c>
      <c r="M944" s="202">
        <v>443.63</v>
      </c>
    </row>
    <row r="945" spans="1:13" ht="16.5" hidden="1" customHeight="1">
      <c r="A945" s="106" t="s">
        <v>3133</v>
      </c>
      <c r="B945" s="202" t="s">
        <v>3134</v>
      </c>
      <c r="C945" s="203" t="s">
        <v>73</v>
      </c>
      <c r="D945" s="202" t="s">
        <v>3135</v>
      </c>
      <c r="E945" s="202" t="s">
        <v>45</v>
      </c>
      <c r="F945" s="203" t="s">
        <v>516</v>
      </c>
      <c r="G945" s="202">
        <v>6.5</v>
      </c>
      <c r="H945" s="202">
        <v>47.38</v>
      </c>
      <c r="I945" s="180">
        <v>47.29</v>
      </c>
      <c r="J945" s="202">
        <v>47.35</v>
      </c>
      <c r="K945" s="202" t="s">
        <v>45</v>
      </c>
      <c r="L945" s="202">
        <v>307.39</v>
      </c>
      <c r="M945" s="202">
        <v>307.77999999999997</v>
      </c>
    </row>
    <row r="946" spans="1:13" ht="16.5" hidden="1" customHeight="1">
      <c r="A946" s="106" t="s">
        <v>3136</v>
      </c>
      <c r="B946" s="202" t="s">
        <v>3137</v>
      </c>
      <c r="C946" s="203" t="s">
        <v>73</v>
      </c>
      <c r="D946" s="202" t="s">
        <v>3138</v>
      </c>
      <c r="E946" s="202" t="s">
        <v>45</v>
      </c>
      <c r="F946" s="203" t="s">
        <v>516</v>
      </c>
      <c r="G946" s="202">
        <v>7.86</v>
      </c>
      <c r="H946" s="202">
        <v>278.66000000000003</v>
      </c>
      <c r="I946" s="180">
        <v>278.57</v>
      </c>
      <c r="J946" s="202">
        <v>278.63</v>
      </c>
      <c r="K946" s="202" t="s">
        <v>45</v>
      </c>
      <c r="L946" s="202">
        <v>2189.56</v>
      </c>
      <c r="M946" s="202">
        <v>2190.0300000000002</v>
      </c>
    </row>
    <row r="947" spans="1:13" ht="16.5" hidden="1" customHeight="1">
      <c r="A947" s="106" t="s">
        <v>3139</v>
      </c>
      <c r="B947" s="202" t="s">
        <v>3140</v>
      </c>
      <c r="C947" s="203" t="s">
        <v>73</v>
      </c>
      <c r="D947" s="202" t="s">
        <v>3141</v>
      </c>
      <c r="E947" s="202" t="s">
        <v>45</v>
      </c>
      <c r="F947" s="203" t="s">
        <v>516</v>
      </c>
      <c r="G947" s="202">
        <v>0.82899999999999996</v>
      </c>
      <c r="H947" s="202">
        <v>153.21</v>
      </c>
      <c r="I947" s="180">
        <v>153.12</v>
      </c>
      <c r="J947" s="202">
        <v>153.18</v>
      </c>
      <c r="K947" s="202" t="s">
        <v>45</v>
      </c>
      <c r="L947" s="202">
        <v>126.94</v>
      </c>
      <c r="M947" s="202">
        <v>126.99</v>
      </c>
    </row>
    <row r="948" spans="1:13" ht="16.5" hidden="1" customHeight="1">
      <c r="A948" s="106" t="s">
        <v>3142</v>
      </c>
      <c r="B948" s="202" t="s">
        <v>3143</v>
      </c>
      <c r="C948" s="203" t="s">
        <v>73</v>
      </c>
      <c r="D948" s="202" t="s">
        <v>3144</v>
      </c>
      <c r="E948" s="202" t="s">
        <v>45</v>
      </c>
      <c r="F948" s="203" t="s">
        <v>516</v>
      </c>
      <c r="G948" s="202">
        <v>1.093</v>
      </c>
      <c r="H948" s="202">
        <v>136.9</v>
      </c>
      <c r="I948" s="180">
        <v>136.81</v>
      </c>
      <c r="J948" s="202">
        <v>136.87</v>
      </c>
      <c r="K948" s="202" t="s">
        <v>45</v>
      </c>
      <c r="L948" s="202">
        <v>149.53</v>
      </c>
      <c r="M948" s="202">
        <v>149.6</v>
      </c>
    </row>
    <row r="949" spans="1:13" ht="16.5" hidden="1" customHeight="1">
      <c r="A949" s="106" t="s">
        <v>3145</v>
      </c>
      <c r="B949" s="202" t="s">
        <v>3146</v>
      </c>
      <c r="C949" s="203" t="s">
        <v>73</v>
      </c>
      <c r="D949" s="202" t="s">
        <v>3147</v>
      </c>
      <c r="E949" s="202" t="s">
        <v>45</v>
      </c>
      <c r="F949" s="203" t="s">
        <v>516</v>
      </c>
      <c r="G949" s="202">
        <v>16.873999999999999</v>
      </c>
      <c r="H949" s="202">
        <v>27.9</v>
      </c>
      <c r="I949" s="180">
        <v>27.81</v>
      </c>
      <c r="J949" s="202">
        <v>27.87</v>
      </c>
      <c r="K949" s="202" t="s">
        <v>45</v>
      </c>
      <c r="L949" s="202">
        <v>469.27</v>
      </c>
      <c r="M949" s="202">
        <v>470.28</v>
      </c>
    </row>
    <row r="950" spans="1:13" ht="16.5" hidden="1" customHeight="1">
      <c r="A950" s="106" t="s">
        <v>3148</v>
      </c>
      <c r="B950" s="202" t="s">
        <v>3149</v>
      </c>
      <c r="C950" s="203" t="s">
        <v>73</v>
      </c>
      <c r="D950" s="202" t="s">
        <v>3150</v>
      </c>
      <c r="E950" s="202" t="s">
        <v>45</v>
      </c>
      <c r="F950" s="203" t="s">
        <v>516</v>
      </c>
      <c r="G950" s="202">
        <v>33.64</v>
      </c>
      <c r="H950" s="202">
        <v>17.149999999999999</v>
      </c>
      <c r="I950" s="180">
        <v>17.059999999999999</v>
      </c>
      <c r="J950" s="202">
        <v>17.12</v>
      </c>
      <c r="K950" s="202" t="s">
        <v>45</v>
      </c>
      <c r="L950" s="202">
        <v>573.9</v>
      </c>
      <c r="M950" s="202">
        <v>575.91999999999996</v>
      </c>
    </row>
    <row r="951" spans="1:13" ht="16.5" hidden="1" customHeight="1">
      <c r="A951" s="106" t="s">
        <v>3151</v>
      </c>
      <c r="B951" s="202" t="s">
        <v>3152</v>
      </c>
      <c r="C951" s="203" t="s">
        <v>73</v>
      </c>
      <c r="D951" s="202" t="s">
        <v>3153</v>
      </c>
      <c r="E951" s="202" t="s">
        <v>45</v>
      </c>
      <c r="F951" s="203" t="s">
        <v>516</v>
      </c>
      <c r="G951" s="202">
        <v>23.67</v>
      </c>
      <c r="H951" s="202">
        <v>21.21</v>
      </c>
      <c r="I951" s="180">
        <v>21.11</v>
      </c>
      <c r="J951" s="202">
        <v>21.18</v>
      </c>
      <c r="K951" s="202" t="s">
        <v>45</v>
      </c>
      <c r="L951" s="202">
        <v>499.67</v>
      </c>
      <c r="M951" s="202">
        <v>501.33</v>
      </c>
    </row>
    <row r="952" spans="1:13" ht="16.5" hidden="1" customHeight="1">
      <c r="A952" s="106" t="s">
        <v>3154</v>
      </c>
      <c r="B952" s="202" t="s">
        <v>3155</v>
      </c>
      <c r="C952" s="203" t="s">
        <v>73</v>
      </c>
      <c r="D952" s="202" t="s">
        <v>3156</v>
      </c>
      <c r="E952" s="202" t="s">
        <v>45</v>
      </c>
      <c r="F952" s="203" t="s">
        <v>516</v>
      </c>
      <c r="G952" s="202">
        <v>11</v>
      </c>
      <c r="H952" s="202">
        <v>21.77</v>
      </c>
      <c r="I952" s="180">
        <v>21.26</v>
      </c>
      <c r="J952" s="202">
        <v>21.62</v>
      </c>
      <c r="K952" s="202" t="s">
        <v>45</v>
      </c>
      <c r="L952" s="202">
        <v>233.86</v>
      </c>
      <c r="M952" s="202">
        <v>237.82</v>
      </c>
    </row>
    <row r="953" spans="1:13" ht="16.5" hidden="1" customHeight="1">
      <c r="A953" s="106" t="s">
        <v>3157</v>
      </c>
      <c r="B953" s="202" t="s">
        <v>3158</v>
      </c>
      <c r="C953" s="203" t="s">
        <v>73</v>
      </c>
      <c r="D953" s="202" t="s">
        <v>3159</v>
      </c>
      <c r="E953" s="202" t="s">
        <v>45</v>
      </c>
      <c r="F953" s="203" t="s">
        <v>516</v>
      </c>
      <c r="G953" s="202">
        <v>11</v>
      </c>
      <c r="H953" s="202">
        <v>10.67</v>
      </c>
      <c r="I953" s="180">
        <v>10.16</v>
      </c>
      <c r="J953" s="202">
        <v>10.52</v>
      </c>
      <c r="K953" s="202" t="s">
        <v>45</v>
      </c>
      <c r="L953" s="202">
        <v>111.76</v>
      </c>
      <c r="M953" s="202">
        <v>115.72</v>
      </c>
    </row>
    <row r="954" spans="1:13" ht="16.5" hidden="1" customHeight="1">
      <c r="A954" s="106" t="s">
        <v>3160</v>
      </c>
      <c r="B954" s="202" t="s">
        <v>3161</v>
      </c>
      <c r="C954" s="203" t="s">
        <v>73</v>
      </c>
      <c r="D954" s="202" t="s">
        <v>3162</v>
      </c>
      <c r="E954" s="202" t="s">
        <v>45</v>
      </c>
      <c r="F954" s="203" t="s">
        <v>516</v>
      </c>
      <c r="G954" s="202">
        <v>10.096</v>
      </c>
      <c r="H954" s="202">
        <v>80.739999999999995</v>
      </c>
      <c r="I954" s="180">
        <v>80.23</v>
      </c>
      <c r="J954" s="202">
        <v>80.59</v>
      </c>
      <c r="K954" s="202" t="s">
        <v>45</v>
      </c>
      <c r="L954" s="202">
        <v>810</v>
      </c>
      <c r="M954" s="202">
        <v>813.64</v>
      </c>
    </row>
    <row r="955" spans="1:13" ht="16.5" hidden="1" customHeight="1">
      <c r="A955" s="106" t="s">
        <v>3163</v>
      </c>
      <c r="B955" s="202" t="s">
        <v>3164</v>
      </c>
      <c r="C955" s="203" t="s">
        <v>73</v>
      </c>
      <c r="D955" s="202" t="s">
        <v>3165</v>
      </c>
      <c r="E955" s="202" t="s">
        <v>45</v>
      </c>
      <c r="F955" s="203" t="s">
        <v>516</v>
      </c>
      <c r="G955" s="202">
        <v>0.66</v>
      </c>
      <c r="H955" s="202">
        <v>88.14</v>
      </c>
      <c r="I955" s="180">
        <v>87.63</v>
      </c>
      <c r="J955" s="202">
        <v>87.99</v>
      </c>
      <c r="K955" s="202" t="s">
        <v>45</v>
      </c>
      <c r="L955" s="202">
        <v>57.84</v>
      </c>
      <c r="M955" s="202">
        <v>58.07</v>
      </c>
    </row>
    <row r="956" spans="1:13" ht="16.5" hidden="1" customHeight="1">
      <c r="A956" s="106" t="s">
        <v>3166</v>
      </c>
      <c r="B956" s="202" t="s">
        <v>3167</v>
      </c>
      <c r="C956" s="203" t="s">
        <v>73</v>
      </c>
      <c r="D956" s="202" t="s">
        <v>3168</v>
      </c>
      <c r="E956" s="202" t="s">
        <v>45</v>
      </c>
      <c r="F956" s="203" t="s">
        <v>516</v>
      </c>
      <c r="G956" s="202">
        <v>1.6819999999999999</v>
      </c>
      <c r="H956" s="202">
        <v>8.01</v>
      </c>
      <c r="I956" s="180">
        <v>7.98</v>
      </c>
      <c r="J956" s="202">
        <v>8.01</v>
      </c>
      <c r="K956" s="202" t="s">
        <v>45</v>
      </c>
      <c r="L956" s="202">
        <v>13.42</v>
      </c>
      <c r="M956" s="202">
        <v>13.47</v>
      </c>
    </row>
    <row r="957" spans="1:13" ht="16.5" hidden="1" customHeight="1">
      <c r="A957" s="106" t="s">
        <v>3169</v>
      </c>
      <c r="B957" s="202" t="s">
        <v>3170</v>
      </c>
      <c r="C957" s="203" t="s">
        <v>73</v>
      </c>
      <c r="D957" s="202" t="s">
        <v>3171</v>
      </c>
      <c r="E957" s="202" t="s">
        <v>3172</v>
      </c>
      <c r="F957" s="203" t="s">
        <v>516</v>
      </c>
      <c r="G957" s="202">
        <v>1.64</v>
      </c>
      <c r="H957" s="202">
        <v>23.87</v>
      </c>
      <c r="I957" s="180">
        <v>23.81</v>
      </c>
      <c r="J957" s="202">
        <v>23.85</v>
      </c>
      <c r="K957" s="202" t="s">
        <v>45</v>
      </c>
      <c r="L957" s="202">
        <v>39.049999999999997</v>
      </c>
      <c r="M957" s="202">
        <v>39.11</v>
      </c>
    </row>
    <row r="958" spans="1:13" ht="16.5" hidden="1" customHeight="1">
      <c r="A958" s="106" t="s">
        <v>3173</v>
      </c>
      <c r="B958" s="202" t="s">
        <v>3174</v>
      </c>
      <c r="C958" s="203" t="s">
        <v>73</v>
      </c>
      <c r="D958" s="202" t="s">
        <v>3175</v>
      </c>
      <c r="E958" s="202" t="s">
        <v>45</v>
      </c>
      <c r="F958" s="203" t="s">
        <v>516</v>
      </c>
      <c r="G958" s="202">
        <v>2.734</v>
      </c>
      <c r="H958" s="202">
        <v>191.47</v>
      </c>
      <c r="I958" s="180">
        <v>191.41</v>
      </c>
      <c r="J958" s="202">
        <v>191.45</v>
      </c>
      <c r="K958" s="202" t="s">
        <v>45</v>
      </c>
      <c r="L958" s="202">
        <v>523.30999999999995</v>
      </c>
      <c r="M958" s="202">
        <v>523.41999999999996</v>
      </c>
    </row>
    <row r="959" spans="1:13" ht="16.5" hidden="1" customHeight="1">
      <c r="A959" s="106" t="s">
        <v>3176</v>
      </c>
      <c r="B959" s="202" t="s">
        <v>3177</v>
      </c>
      <c r="C959" s="203" t="s">
        <v>73</v>
      </c>
      <c r="D959" s="202" t="s">
        <v>3178</v>
      </c>
      <c r="E959" s="202" t="s">
        <v>3179</v>
      </c>
      <c r="F959" s="203" t="s">
        <v>516</v>
      </c>
      <c r="G959" s="202">
        <v>0.8</v>
      </c>
      <c r="H959" s="202">
        <v>54.58</v>
      </c>
      <c r="I959" s="180">
        <v>54.52</v>
      </c>
      <c r="J959" s="202">
        <v>54.56</v>
      </c>
      <c r="K959" s="202" t="s">
        <v>45</v>
      </c>
      <c r="L959" s="202">
        <v>43.62</v>
      </c>
      <c r="M959" s="202">
        <v>43.65</v>
      </c>
    </row>
    <row r="960" spans="1:13" ht="16.5" hidden="1" customHeight="1">
      <c r="A960" s="106" t="s">
        <v>3180</v>
      </c>
      <c r="B960" s="202" t="s">
        <v>3181</v>
      </c>
      <c r="C960" s="203" t="s">
        <v>73</v>
      </c>
      <c r="D960" s="202" t="s">
        <v>3182</v>
      </c>
      <c r="E960" s="202" t="s">
        <v>45</v>
      </c>
      <c r="F960" s="203" t="s">
        <v>516</v>
      </c>
      <c r="G960" s="202">
        <v>5.5330000000000004</v>
      </c>
      <c r="H960" s="202">
        <v>87.32</v>
      </c>
      <c r="I960" s="180">
        <v>87.26</v>
      </c>
      <c r="J960" s="202">
        <v>87.3</v>
      </c>
      <c r="K960" s="202" t="s">
        <v>45</v>
      </c>
      <c r="L960" s="202">
        <v>482.81</v>
      </c>
      <c r="M960" s="202">
        <v>483.03</v>
      </c>
    </row>
    <row r="961" spans="1:13" ht="16.5" hidden="1" customHeight="1">
      <c r="A961" s="106" t="s">
        <v>3183</v>
      </c>
      <c r="B961" s="202" t="s">
        <v>3184</v>
      </c>
      <c r="C961" s="203" t="s">
        <v>73</v>
      </c>
      <c r="D961" s="202" t="s">
        <v>3185</v>
      </c>
      <c r="E961" s="202" t="s">
        <v>45</v>
      </c>
      <c r="F961" s="203" t="s">
        <v>516</v>
      </c>
      <c r="G961" s="202">
        <v>285.47899999999998</v>
      </c>
      <c r="H961" s="202">
        <v>5.29</v>
      </c>
      <c r="I961" s="180">
        <v>5.23</v>
      </c>
      <c r="J961" s="202">
        <v>5.27</v>
      </c>
      <c r="K961" s="202" t="s">
        <v>45</v>
      </c>
      <c r="L961" s="202">
        <v>1493.06</v>
      </c>
      <c r="M961" s="202">
        <v>1504.47</v>
      </c>
    </row>
    <row r="962" spans="1:13" ht="16.5" hidden="1" customHeight="1">
      <c r="A962" s="106" t="s">
        <v>3186</v>
      </c>
      <c r="B962" s="202" t="s">
        <v>3187</v>
      </c>
      <c r="C962" s="203" t="s">
        <v>73</v>
      </c>
      <c r="D962" s="202" t="s">
        <v>3188</v>
      </c>
      <c r="E962" s="202" t="s">
        <v>45</v>
      </c>
      <c r="F962" s="203" t="s">
        <v>516</v>
      </c>
      <c r="G962" s="202">
        <v>0.252</v>
      </c>
      <c r="H962" s="202">
        <v>39.94</v>
      </c>
      <c r="I962" s="180">
        <v>39.869999999999997</v>
      </c>
      <c r="J962" s="202">
        <v>39.92</v>
      </c>
      <c r="K962" s="202" t="s">
        <v>45</v>
      </c>
      <c r="L962" s="202">
        <v>10.050000000000001</v>
      </c>
      <c r="M962" s="202">
        <v>10.06</v>
      </c>
    </row>
    <row r="963" spans="1:13" ht="16.5" hidden="1" customHeight="1">
      <c r="A963" s="106" t="s">
        <v>3189</v>
      </c>
      <c r="B963" s="202" t="s">
        <v>3190</v>
      </c>
      <c r="C963" s="203" t="s">
        <v>73</v>
      </c>
      <c r="D963" s="202" t="s">
        <v>3191</v>
      </c>
      <c r="E963" s="202" t="s">
        <v>45</v>
      </c>
      <c r="F963" s="203" t="s">
        <v>516</v>
      </c>
      <c r="G963" s="202">
        <v>19.5</v>
      </c>
      <c r="H963" s="202">
        <v>4.82</v>
      </c>
      <c r="I963" s="180">
        <v>4.79</v>
      </c>
      <c r="J963" s="202">
        <v>4.8099999999999996</v>
      </c>
      <c r="K963" s="202" t="s">
        <v>45</v>
      </c>
      <c r="L963" s="202">
        <v>93.41</v>
      </c>
      <c r="M963" s="202">
        <v>93.8</v>
      </c>
    </row>
    <row r="964" spans="1:13" ht="16.5" hidden="1" customHeight="1">
      <c r="A964" s="106" t="s">
        <v>3192</v>
      </c>
      <c r="B964" s="107" t="s">
        <v>3193</v>
      </c>
      <c r="C964" s="108" t="s">
        <v>73</v>
      </c>
      <c r="D964" s="107" t="s">
        <v>3194</v>
      </c>
      <c r="E964" s="107" t="s">
        <v>45</v>
      </c>
      <c r="F964" s="108" t="s">
        <v>516</v>
      </c>
      <c r="G964" s="107">
        <v>1.1200000000000001</v>
      </c>
      <c r="H964" s="107">
        <v>13.68</v>
      </c>
      <c r="I964" s="120">
        <v>13.68</v>
      </c>
      <c r="J964" s="107">
        <v>15.91</v>
      </c>
      <c r="K964" s="107">
        <v>16.32</v>
      </c>
      <c r="L964" s="107">
        <v>15.32</v>
      </c>
      <c r="M964" s="107">
        <v>17.82</v>
      </c>
    </row>
    <row r="965" spans="1:13" ht="16.5" hidden="1" customHeight="1">
      <c r="A965" s="106" t="s">
        <v>3195</v>
      </c>
      <c r="B965" s="107" t="s">
        <v>3196</v>
      </c>
      <c r="C965" s="108" t="s">
        <v>73</v>
      </c>
      <c r="D965" s="107" t="s">
        <v>3197</v>
      </c>
      <c r="E965" s="107" t="s">
        <v>3198</v>
      </c>
      <c r="F965" s="108" t="s">
        <v>516</v>
      </c>
      <c r="G965" s="107">
        <v>6.75</v>
      </c>
      <c r="H965" s="107">
        <v>14.9</v>
      </c>
      <c r="I965" s="120">
        <v>14.9</v>
      </c>
      <c r="J965" s="107">
        <v>17.329999999999998</v>
      </c>
      <c r="K965" s="107">
        <v>16.32</v>
      </c>
      <c r="L965" s="107">
        <v>100.58</v>
      </c>
      <c r="M965" s="107">
        <v>116.98</v>
      </c>
    </row>
    <row r="966" spans="1:13" ht="16.5" hidden="1" customHeight="1">
      <c r="A966" s="106" t="s">
        <v>3199</v>
      </c>
      <c r="B966" s="107" t="s">
        <v>3200</v>
      </c>
      <c r="C966" s="108" t="s">
        <v>73</v>
      </c>
      <c r="D966" s="107" t="s">
        <v>3197</v>
      </c>
      <c r="E966" s="107" t="s">
        <v>3201</v>
      </c>
      <c r="F966" s="108" t="s">
        <v>516</v>
      </c>
      <c r="G966" s="107">
        <v>1.82</v>
      </c>
      <c r="H966" s="107">
        <v>5.97</v>
      </c>
      <c r="I966" s="120">
        <v>5.97</v>
      </c>
      <c r="J966" s="107">
        <v>6.94</v>
      </c>
      <c r="K966" s="107">
        <v>16.32</v>
      </c>
      <c r="L966" s="107">
        <v>10.87</v>
      </c>
      <c r="M966" s="107">
        <v>12.63</v>
      </c>
    </row>
    <row r="967" spans="1:13" ht="16.5" hidden="1" customHeight="1">
      <c r="A967" s="106" t="s">
        <v>3202</v>
      </c>
      <c r="B967" s="107" t="s">
        <v>3203</v>
      </c>
      <c r="C967" s="108" t="s">
        <v>73</v>
      </c>
      <c r="D967" s="107" t="s">
        <v>3197</v>
      </c>
      <c r="E967" s="107" t="s">
        <v>3204</v>
      </c>
      <c r="F967" s="108" t="s">
        <v>516</v>
      </c>
      <c r="G967" s="107">
        <v>2.2000000000000002</v>
      </c>
      <c r="H967" s="107">
        <v>17.37</v>
      </c>
      <c r="I967" s="120">
        <v>17.37</v>
      </c>
      <c r="J967" s="107">
        <v>20.21</v>
      </c>
      <c r="K967" s="107">
        <v>16.32</v>
      </c>
      <c r="L967" s="107">
        <v>38.21</v>
      </c>
      <c r="M967" s="107">
        <v>44.46</v>
      </c>
    </row>
    <row r="968" spans="1:13" ht="16.5" hidden="1" customHeight="1">
      <c r="A968" s="106" t="s">
        <v>3205</v>
      </c>
      <c r="B968" s="107" t="s">
        <v>3206</v>
      </c>
      <c r="C968" s="108" t="s">
        <v>73</v>
      </c>
      <c r="D968" s="107" t="s">
        <v>3207</v>
      </c>
      <c r="E968" s="107" t="s">
        <v>3208</v>
      </c>
      <c r="F968" s="108" t="s">
        <v>516</v>
      </c>
      <c r="G968" s="107">
        <v>4.5</v>
      </c>
      <c r="H968" s="107">
        <v>79.44</v>
      </c>
      <c r="I968" s="120">
        <v>79.44</v>
      </c>
      <c r="J968" s="107">
        <v>92.4</v>
      </c>
      <c r="K968" s="107">
        <v>16.32</v>
      </c>
      <c r="L968" s="107">
        <v>357.48</v>
      </c>
      <c r="M968" s="107">
        <v>415.8</v>
      </c>
    </row>
    <row r="969" spans="1:13" ht="16.5" hidden="1" customHeight="1">
      <c r="A969" s="106" t="s">
        <v>3209</v>
      </c>
      <c r="B969" s="107" t="s">
        <v>3210</v>
      </c>
      <c r="C969" s="108" t="s">
        <v>73</v>
      </c>
      <c r="D969" s="107" t="s">
        <v>3211</v>
      </c>
      <c r="E969" s="107" t="s">
        <v>45</v>
      </c>
      <c r="F969" s="108" t="s">
        <v>516</v>
      </c>
      <c r="G969" s="107">
        <v>6.75</v>
      </c>
      <c r="H969" s="107">
        <v>64.17</v>
      </c>
      <c r="I969" s="120">
        <v>64.17</v>
      </c>
      <c r="J969" s="107">
        <v>74.64</v>
      </c>
      <c r="K969" s="107">
        <v>16.32</v>
      </c>
      <c r="L969" s="107">
        <v>433.15</v>
      </c>
      <c r="M969" s="107">
        <v>503.82</v>
      </c>
    </row>
    <row r="970" spans="1:13" ht="16.5" hidden="1" customHeight="1">
      <c r="A970" s="106" t="s">
        <v>3212</v>
      </c>
      <c r="B970" s="107" t="s">
        <v>3213</v>
      </c>
      <c r="C970" s="108" t="s">
        <v>73</v>
      </c>
      <c r="D970" s="107" t="s">
        <v>3113</v>
      </c>
      <c r="E970" s="107" t="s">
        <v>45</v>
      </c>
      <c r="F970" s="108" t="s">
        <v>516</v>
      </c>
      <c r="G970" s="107">
        <v>4.5</v>
      </c>
      <c r="H970" s="107">
        <v>14.9</v>
      </c>
      <c r="I970" s="120">
        <v>14.9</v>
      </c>
      <c r="J970" s="107">
        <v>17.329999999999998</v>
      </c>
      <c r="K970" s="107">
        <v>16.32</v>
      </c>
      <c r="L970" s="107">
        <v>67.05</v>
      </c>
      <c r="M970" s="107">
        <v>77.989999999999995</v>
      </c>
    </row>
    <row r="971" spans="1:13" ht="16.5" hidden="1" customHeight="1">
      <c r="A971" s="106" t="s">
        <v>3214</v>
      </c>
      <c r="B971" s="107" t="s">
        <v>3215</v>
      </c>
      <c r="C971" s="108" t="s">
        <v>73</v>
      </c>
      <c r="D971" s="107" t="s">
        <v>3216</v>
      </c>
      <c r="E971" s="107" t="s">
        <v>45</v>
      </c>
      <c r="F971" s="108" t="s">
        <v>516</v>
      </c>
      <c r="G971" s="107">
        <v>9</v>
      </c>
      <c r="H971" s="107">
        <v>18.190000000000001</v>
      </c>
      <c r="I971" s="120">
        <v>18.190000000000001</v>
      </c>
      <c r="J971" s="107">
        <v>21.16</v>
      </c>
      <c r="K971" s="107">
        <v>16.32</v>
      </c>
      <c r="L971" s="107">
        <v>163.71</v>
      </c>
      <c r="M971" s="107">
        <v>190.44</v>
      </c>
    </row>
    <row r="972" spans="1:13" ht="16.5" hidden="1" customHeight="1">
      <c r="A972" s="106" t="s">
        <v>3217</v>
      </c>
      <c r="B972" s="107" t="s">
        <v>3218</v>
      </c>
      <c r="C972" s="108" t="s">
        <v>73</v>
      </c>
      <c r="D972" s="107" t="s">
        <v>3219</v>
      </c>
      <c r="E972" s="107" t="s">
        <v>45</v>
      </c>
      <c r="F972" s="108" t="s">
        <v>516</v>
      </c>
      <c r="G972" s="107">
        <v>1.125</v>
      </c>
      <c r="H972" s="107">
        <v>79.23</v>
      </c>
      <c r="I972" s="120">
        <v>79.23</v>
      </c>
      <c r="J972" s="107">
        <v>92.16</v>
      </c>
      <c r="K972" s="107">
        <v>16.32</v>
      </c>
      <c r="L972" s="107">
        <v>89.13</v>
      </c>
      <c r="M972" s="107">
        <v>103.68</v>
      </c>
    </row>
    <row r="973" spans="1:13" ht="16.5" hidden="1" customHeight="1">
      <c r="A973" s="106" t="s">
        <v>3220</v>
      </c>
      <c r="B973" s="107" t="s">
        <v>3221</v>
      </c>
      <c r="C973" s="108" t="s">
        <v>73</v>
      </c>
      <c r="D973" s="107" t="s">
        <v>3222</v>
      </c>
      <c r="E973" s="107" t="s">
        <v>3223</v>
      </c>
      <c r="F973" s="108" t="s">
        <v>516</v>
      </c>
      <c r="G973" s="107">
        <v>0.6</v>
      </c>
      <c r="H973" s="107">
        <v>7.16</v>
      </c>
      <c r="I973" s="120">
        <v>7.16</v>
      </c>
      <c r="J973" s="107">
        <v>8.33</v>
      </c>
      <c r="K973" s="107">
        <v>16.32</v>
      </c>
      <c r="L973" s="107">
        <v>4.3</v>
      </c>
      <c r="M973" s="107">
        <v>5</v>
      </c>
    </row>
    <row r="974" spans="1:13" ht="16.5" hidden="1" customHeight="1">
      <c r="A974" s="106" t="s">
        <v>3224</v>
      </c>
      <c r="B974" s="107" t="s">
        <v>3225</v>
      </c>
      <c r="C974" s="108" t="s">
        <v>73</v>
      </c>
      <c r="D974" s="107" t="s">
        <v>3226</v>
      </c>
      <c r="E974" s="107" t="s">
        <v>45</v>
      </c>
      <c r="F974" s="108" t="s">
        <v>516</v>
      </c>
      <c r="G974" s="107">
        <v>1.44</v>
      </c>
      <c r="H974" s="107">
        <v>7.21</v>
      </c>
      <c r="I974" s="120">
        <v>7.21</v>
      </c>
      <c r="J974" s="107">
        <v>8.39</v>
      </c>
      <c r="K974" s="107">
        <v>16.32</v>
      </c>
      <c r="L974" s="107">
        <v>10.38</v>
      </c>
      <c r="M974" s="107">
        <v>12.08</v>
      </c>
    </row>
    <row r="975" spans="1:13" ht="16.5" hidden="1" customHeight="1">
      <c r="A975" s="106" t="s">
        <v>3227</v>
      </c>
      <c r="B975" s="107" t="s">
        <v>3228</v>
      </c>
      <c r="C975" s="108" t="s">
        <v>73</v>
      </c>
      <c r="D975" s="107" t="s">
        <v>3085</v>
      </c>
      <c r="E975" s="107" t="s">
        <v>45</v>
      </c>
      <c r="F975" s="108" t="s">
        <v>516</v>
      </c>
      <c r="G975" s="107">
        <v>1.1200000000000001</v>
      </c>
      <c r="H975" s="107">
        <v>11.59</v>
      </c>
      <c r="I975" s="120">
        <v>11.59</v>
      </c>
      <c r="J975" s="107">
        <v>13.48</v>
      </c>
      <c r="K975" s="107">
        <v>16.32</v>
      </c>
      <c r="L975" s="107">
        <v>12.98</v>
      </c>
      <c r="M975" s="107">
        <v>15.1</v>
      </c>
    </row>
    <row r="976" spans="1:13" ht="16.5" hidden="1" customHeight="1">
      <c r="A976" s="111" t="s">
        <v>3229</v>
      </c>
      <c r="B976" s="204" t="s">
        <v>1633</v>
      </c>
      <c r="C976" s="205" t="s">
        <v>73</v>
      </c>
      <c r="D976" s="204" t="s">
        <v>529</v>
      </c>
      <c r="E976" s="204" t="s">
        <v>1634</v>
      </c>
      <c r="F976" s="205" t="s">
        <v>516</v>
      </c>
      <c r="G976" s="204">
        <v>0.26640000000000003</v>
      </c>
      <c r="H976" s="204">
        <v>919.66</v>
      </c>
      <c r="I976" s="121">
        <v>934.44</v>
      </c>
      <c r="J976" s="204">
        <v>964.27</v>
      </c>
      <c r="K976" s="204" t="s">
        <v>45</v>
      </c>
      <c r="L976" s="204">
        <v>248.93</v>
      </c>
      <c r="M976" s="204">
        <v>256.88</v>
      </c>
    </row>
    <row r="977" spans="1:13" ht="16.5" hidden="1" customHeight="1">
      <c r="A977" s="111" t="s">
        <v>3230</v>
      </c>
      <c r="B977" s="204" t="s">
        <v>1633</v>
      </c>
      <c r="C977" s="205" t="s">
        <v>73</v>
      </c>
      <c r="D977" s="204" t="s">
        <v>529</v>
      </c>
      <c r="E977" s="204" t="s">
        <v>1634</v>
      </c>
      <c r="F977" s="205" t="s">
        <v>516</v>
      </c>
      <c r="G977" s="204">
        <v>5.7999999999999996E-3</v>
      </c>
      <c r="H977" s="204">
        <v>919.66</v>
      </c>
      <c r="I977" s="121">
        <v>934.44</v>
      </c>
      <c r="J977" s="204">
        <v>963.41</v>
      </c>
      <c r="K977" s="204" t="s">
        <v>45</v>
      </c>
      <c r="L977" s="204">
        <v>5.42</v>
      </c>
      <c r="M977" s="204">
        <v>5.59</v>
      </c>
    </row>
    <row r="978" spans="1:13" ht="16.5" hidden="1" customHeight="1">
      <c r="A978" s="111" t="s">
        <v>3231</v>
      </c>
      <c r="B978" s="204" t="s">
        <v>1633</v>
      </c>
      <c r="C978" s="205" t="s">
        <v>73</v>
      </c>
      <c r="D978" s="204" t="s">
        <v>529</v>
      </c>
      <c r="E978" s="204" t="s">
        <v>1634</v>
      </c>
      <c r="F978" s="205" t="s">
        <v>516</v>
      </c>
      <c r="G978" s="204">
        <v>2.2229999999999999</v>
      </c>
      <c r="H978" s="204">
        <v>919.66</v>
      </c>
      <c r="I978" s="121">
        <v>936.72</v>
      </c>
      <c r="J978" s="204">
        <v>966.94</v>
      </c>
      <c r="K978" s="204" t="s">
        <v>45</v>
      </c>
      <c r="L978" s="204">
        <v>2082.33</v>
      </c>
      <c r="M978" s="204">
        <v>2149.5100000000002</v>
      </c>
    </row>
    <row r="979" spans="1:13" ht="16.5" hidden="1" customHeight="1">
      <c r="A979" s="111" t="s">
        <v>3232</v>
      </c>
      <c r="B979" s="204" t="s">
        <v>1633</v>
      </c>
      <c r="C979" s="205" t="s">
        <v>73</v>
      </c>
      <c r="D979" s="204" t="s">
        <v>529</v>
      </c>
      <c r="E979" s="204" t="s">
        <v>1634</v>
      </c>
      <c r="F979" s="205" t="s">
        <v>516</v>
      </c>
      <c r="G979" s="204">
        <v>0.432</v>
      </c>
      <c r="H979" s="204">
        <v>919.66</v>
      </c>
      <c r="I979" s="121">
        <v>936.72</v>
      </c>
      <c r="J979" s="204">
        <v>966.09</v>
      </c>
      <c r="K979" s="204" t="s">
        <v>45</v>
      </c>
      <c r="L979" s="204">
        <v>404.66</v>
      </c>
      <c r="M979" s="204">
        <v>417.35</v>
      </c>
    </row>
    <row r="980" spans="1:13" ht="16.5" hidden="1" customHeight="1">
      <c r="A980" s="111" t="s">
        <v>3233</v>
      </c>
      <c r="B980" s="204" t="s">
        <v>1635</v>
      </c>
      <c r="C980" s="205" t="s">
        <v>73</v>
      </c>
      <c r="D980" s="204" t="s">
        <v>529</v>
      </c>
      <c r="E980" s="204" t="s">
        <v>1636</v>
      </c>
      <c r="F980" s="205" t="s">
        <v>516</v>
      </c>
      <c r="G980" s="204">
        <v>1.5697000000000001</v>
      </c>
      <c r="H980" s="204">
        <v>1156.6400000000001</v>
      </c>
      <c r="I980" s="121">
        <v>1175.28</v>
      </c>
      <c r="J980" s="204">
        <v>1212.8900000000001</v>
      </c>
      <c r="K980" s="204" t="s">
        <v>45</v>
      </c>
      <c r="L980" s="204">
        <v>1844.84</v>
      </c>
      <c r="M980" s="204">
        <v>1903.87</v>
      </c>
    </row>
    <row r="981" spans="1:13" ht="16.5" hidden="1" customHeight="1">
      <c r="A981" s="111" t="s">
        <v>3234</v>
      </c>
      <c r="B981" s="204" t="s">
        <v>1635</v>
      </c>
      <c r="C981" s="205" t="s">
        <v>73</v>
      </c>
      <c r="D981" s="204" t="s">
        <v>529</v>
      </c>
      <c r="E981" s="204" t="s">
        <v>1636</v>
      </c>
      <c r="F981" s="205" t="s">
        <v>516</v>
      </c>
      <c r="G981" s="204">
        <v>1.7999999999999999E-2</v>
      </c>
      <c r="H981" s="204">
        <v>1156.6400000000001</v>
      </c>
      <c r="I981" s="121">
        <v>1178.1500000000001</v>
      </c>
      <c r="J981" s="204">
        <v>1215.19</v>
      </c>
      <c r="K981" s="204" t="s">
        <v>45</v>
      </c>
      <c r="L981" s="204">
        <v>21.21</v>
      </c>
      <c r="M981" s="204">
        <v>21.87</v>
      </c>
    </row>
    <row r="982" spans="1:13" ht="16.5" hidden="1" customHeight="1">
      <c r="A982" s="111" t="s">
        <v>3235</v>
      </c>
      <c r="B982" s="204" t="s">
        <v>1635</v>
      </c>
      <c r="C982" s="205" t="s">
        <v>73</v>
      </c>
      <c r="D982" s="204" t="s">
        <v>529</v>
      </c>
      <c r="E982" s="204" t="s">
        <v>1636</v>
      </c>
      <c r="F982" s="205" t="s">
        <v>516</v>
      </c>
      <c r="G982" s="204">
        <v>6.3137999999999996</v>
      </c>
      <c r="H982" s="204">
        <v>1156.6400000000001</v>
      </c>
      <c r="I982" s="121">
        <v>1178.1500000000001</v>
      </c>
      <c r="J982" s="204">
        <v>1216.26</v>
      </c>
      <c r="K982" s="204" t="s">
        <v>45</v>
      </c>
      <c r="L982" s="204">
        <v>7438.6</v>
      </c>
      <c r="M982" s="204">
        <v>7679.22</v>
      </c>
    </row>
    <row r="983" spans="1:13" ht="16.5" hidden="1" customHeight="1">
      <c r="A983" s="106" t="s">
        <v>3236</v>
      </c>
      <c r="B983" s="202" t="s">
        <v>3237</v>
      </c>
      <c r="C983" s="203" t="s">
        <v>73</v>
      </c>
      <c r="D983" s="202" t="s">
        <v>3238</v>
      </c>
      <c r="E983" s="202" t="s">
        <v>3239</v>
      </c>
      <c r="F983" s="203" t="s">
        <v>516</v>
      </c>
      <c r="G983" s="202">
        <v>1.8</v>
      </c>
      <c r="H983" s="202">
        <v>537.04</v>
      </c>
      <c r="I983" s="121">
        <v>566.15</v>
      </c>
      <c r="J983" s="202">
        <v>599.80999999999995</v>
      </c>
      <c r="K983" s="202" t="s">
        <v>45</v>
      </c>
      <c r="L983" s="202">
        <v>1019.07</v>
      </c>
      <c r="M983" s="202">
        <v>1079.6600000000001</v>
      </c>
    </row>
    <row r="984" spans="1:13" ht="16.5" hidden="1" customHeight="1">
      <c r="A984" s="106" t="s">
        <v>3240</v>
      </c>
      <c r="B984" s="202" t="s">
        <v>3241</v>
      </c>
      <c r="C984" s="203" t="s">
        <v>73</v>
      </c>
      <c r="D984" s="202" t="s">
        <v>3238</v>
      </c>
      <c r="E984" s="202" t="s">
        <v>3242</v>
      </c>
      <c r="F984" s="203" t="s">
        <v>516</v>
      </c>
      <c r="G984" s="202">
        <v>0.4</v>
      </c>
      <c r="H984" s="202">
        <v>557.45000000000005</v>
      </c>
      <c r="I984" s="121">
        <v>573.86</v>
      </c>
      <c r="J984" s="202">
        <v>602.91999999999996</v>
      </c>
      <c r="K984" s="202" t="s">
        <v>45</v>
      </c>
      <c r="L984" s="202">
        <v>229.54</v>
      </c>
      <c r="M984" s="202">
        <v>241.17</v>
      </c>
    </row>
    <row r="985" spans="1:13" ht="16.5" hidden="1" customHeight="1">
      <c r="A985" s="111" t="s">
        <v>3243</v>
      </c>
      <c r="B985" s="204" t="s">
        <v>3244</v>
      </c>
      <c r="C985" s="205" t="s">
        <v>73</v>
      </c>
      <c r="D985" s="204" t="s">
        <v>1243</v>
      </c>
      <c r="E985" s="204" t="s">
        <v>3245</v>
      </c>
      <c r="F985" s="205" t="s">
        <v>516</v>
      </c>
      <c r="G985" s="204">
        <v>0.81</v>
      </c>
      <c r="H985" s="204">
        <v>506.6</v>
      </c>
      <c r="I985" s="121">
        <v>537.17999999999995</v>
      </c>
      <c r="J985" s="204">
        <v>569.08000000000004</v>
      </c>
      <c r="K985" s="204" t="s">
        <v>45</v>
      </c>
      <c r="L985" s="204">
        <v>435.12</v>
      </c>
      <c r="M985" s="204">
        <v>460.95</v>
      </c>
    </row>
    <row r="986" spans="1:13" ht="16.5" hidden="1" customHeight="1">
      <c r="A986" s="111" t="s">
        <v>3246</v>
      </c>
      <c r="B986" s="204" t="s">
        <v>3244</v>
      </c>
      <c r="C986" s="205" t="s">
        <v>73</v>
      </c>
      <c r="D986" s="204" t="s">
        <v>1243</v>
      </c>
      <c r="E986" s="204" t="s">
        <v>3245</v>
      </c>
      <c r="F986" s="205" t="s">
        <v>516</v>
      </c>
      <c r="G986" s="204">
        <v>0.66</v>
      </c>
      <c r="H986" s="204">
        <v>506.6</v>
      </c>
      <c r="I986" s="121">
        <v>537.17999999999995</v>
      </c>
      <c r="J986" s="204">
        <v>570.02</v>
      </c>
      <c r="K986" s="204" t="s">
        <v>45</v>
      </c>
      <c r="L986" s="204">
        <v>354.54</v>
      </c>
      <c r="M986" s="204">
        <v>376.21</v>
      </c>
    </row>
    <row r="987" spans="1:13" ht="16.5" hidden="1" customHeight="1">
      <c r="A987" s="111" t="s">
        <v>3247</v>
      </c>
      <c r="B987" s="204" t="s">
        <v>1637</v>
      </c>
      <c r="C987" s="205" t="s">
        <v>73</v>
      </c>
      <c r="D987" s="204" t="s">
        <v>1243</v>
      </c>
      <c r="E987" s="204" t="s">
        <v>1638</v>
      </c>
      <c r="F987" s="205" t="s">
        <v>516</v>
      </c>
      <c r="G987" s="204">
        <v>2.2734000000000001</v>
      </c>
      <c r="H987" s="204">
        <v>530.55999999999995</v>
      </c>
      <c r="I987" s="121">
        <v>547.29999999999995</v>
      </c>
      <c r="J987" s="204">
        <v>580.1</v>
      </c>
      <c r="K987" s="204" t="s">
        <v>45</v>
      </c>
      <c r="L987" s="204">
        <v>1244.23</v>
      </c>
      <c r="M987" s="204">
        <v>1318.8</v>
      </c>
    </row>
    <row r="988" spans="1:13" ht="16.5" hidden="1" customHeight="1">
      <c r="A988" s="111" t="s">
        <v>3248</v>
      </c>
      <c r="B988" s="204" t="s">
        <v>1637</v>
      </c>
      <c r="C988" s="205" t="s">
        <v>73</v>
      </c>
      <c r="D988" s="204" t="s">
        <v>1243</v>
      </c>
      <c r="E988" s="204" t="s">
        <v>1638</v>
      </c>
      <c r="F988" s="205" t="s">
        <v>516</v>
      </c>
      <c r="G988" s="204">
        <v>0.3664</v>
      </c>
      <c r="H988" s="204">
        <v>530.55999999999995</v>
      </c>
      <c r="I988" s="121">
        <v>547.29999999999995</v>
      </c>
      <c r="J988" s="204">
        <v>581.07000000000005</v>
      </c>
      <c r="K988" s="204" t="s">
        <v>45</v>
      </c>
      <c r="L988" s="204">
        <v>200.53</v>
      </c>
      <c r="M988" s="204">
        <v>212.9</v>
      </c>
    </row>
    <row r="989" spans="1:13" ht="16.5" hidden="1" customHeight="1">
      <c r="A989" s="111" t="s">
        <v>3249</v>
      </c>
      <c r="B989" s="204" t="s">
        <v>1637</v>
      </c>
      <c r="C989" s="205" t="s">
        <v>73</v>
      </c>
      <c r="D989" s="204" t="s">
        <v>1243</v>
      </c>
      <c r="E989" s="204" t="s">
        <v>1638</v>
      </c>
      <c r="F989" s="205" t="s">
        <v>516</v>
      </c>
      <c r="G989" s="204">
        <v>0.77300000000000002</v>
      </c>
      <c r="H989" s="204">
        <v>530.55999999999995</v>
      </c>
      <c r="I989" s="121">
        <v>549.88</v>
      </c>
      <c r="J989" s="204">
        <v>584.1</v>
      </c>
      <c r="K989" s="204" t="s">
        <v>45</v>
      </c>
      <c r="L989" s="204">
        <v>425.06</v>
      </c>
      <c r="M989" s="204">
        <v>451.51</v>
      </c>
    </row>
    <row r="990" spans="1:13" ht="16.5" hidden="1" customHeight="1">
      <c r="A990" s="111" t="s">
        <v>3250</v>
      </c>
      <c r="B990" s="204" t="s">
        <v>1637</v>
      </c>
      <c r="C990" s="205" t="s">
        <v>73</v>
      </c>
      <c r="D990" s="204" t="s">
        <v>1243</v>
      </c>
      <c r="E990" s="204" t="s">
        <v>1638</v>
      </c>
      <c r="F990" s="205" t="s">
        <v>516</v>
      </c>
      <c r="G990" s="204">
        <v>0.1258</v>
      </c>
      <c r="H990" s="204">
        <v>530.55999999999995</v>
      </c>
      <c r="I990" s="121">
        <v>549.88</v>
      </c>
      <c r="J990" s="204">
        <v>583.13</v>
      </c>
      <c r="K990" s="204" t="s">
        <v>45</v>
      </c>
      <c r="L990" s="204">
        <v>69.17</v>
      </c>
      <c r="M990" s="204">
        <v>73.36</v>
      </c>
    </row>
    <row r="991" spans="1:13" ht="16.5" hidden="1" customHeight="1">
      <c r="A991" s="111" t="s">
        <v>3251</v>
      </c>
      <c r="B991" s="204" t="s">
        <v>1639</v>
      </c>
      <c r="C991" s="205" t="s">
        <v>73</v>
      </c>
      <c r="D991" s="204" t="s">
        <v>1243</v>
      </c>
      <c r="E991" s="204" t="s">
        <v>1640</v>
      </c>
      <c r="F991" s="205" t="s">
        <v>516</v>
      </c>
      <c r="G991" s="204">
        <v>0.33610000000000001</v>
      </c>
      <c r="H991" s="204">
        <v>631.63</v>
      </c>
      <c r="I991" s="121">
        <v>652.91999999999996</v>
      </c>
      <c r="J991" s="204">
        <v>689.58</v>
      </c>
      <c r="K991" s="204" t="s">
        <v>45</v>
      </c>
      <c r="L991" s="204">
        <v>219.45</v>
      </c>
      <c r="M991" s="204">
        <v>231.77</v>
      </c>
    </row>
    <row r="992" spans="1:13" ht="16.5" hidden="1" customHeight="1">
      <c r="A992" s="111" t="s">
        <v>3252</v>
      </c>
      <c r="B992" s="204" t="s">
        <v>1639</v>
      </c>
      <c r="C992" s="205" t="s">
        <v>73</v>
      </c>
      <c r="D992" s="204" t="s">
        <v>1243</v>
      </c>
      <c r="E992" s="204" t="s">
        <v>1640</v>
      </c>
      <c r="F992" s="205" t="s">
        <v>516</v>
      </c>
      <c r="G992" s="204">
        <v>7.83</v>
      </c>
      <c r="H992" s="204">
        <v>631.63</v>
      </c>
      <c r="I992" s="121">
        <v>652.91999999999996</v>
      </c>
      <c r="J992" s="204">
        <v>690.65</v>
      </c>
      <c r="K992" s="204" t="s">
        <v>45</v>
      </c>
      <c r="L992" s="204">
        <v>5112.3599999999997</v>
      </c>
      <c r="M992" s="204">
        <v>5407.79</v>
      </c>
    </row>
    <row r="993" spans="1:13" ht="16.5" hidden="1" customHeight="1">
      <c r="A993" s="106" t="s">
        <v>3253</v>
      </c>
      <c r="B993" s="206" t="s">
        <v>3254</v>
      </c>
      <c r="C993" s="207" t="s">
        <v>73</v>
      </c>
      <c r="D993" s="206" t="s">
        <v>3255</v>
      </c>
      <c r="E993" s="206" t="s">
        <v>3256</v>
      </c>
      <c r="F993" s="207" t="s">
        <v>516</v>
      </c>
      <c r="G993" s="206">
        <v>0.5</v>
      </c>
      <c r="H993" s="206">
        <v>3.51</v>
      </c>
      <c r="I993" s="120">
        <v>3.51</v>
      </c>
      <c r="J993" s="206">
        <v>3.51</v>
      </c>
      <c r="K993" s="206" t="s">
        <v>45</v>
      </c>
      <c r="L993" s="206">
        <v>1.76</v>
      </c>
      <c r="M993" s="206">
        <v>1.76</v>
      </c>
    </row>
    <row r="994" spans="1:13" ht="16.5" hidden="1" customHeight="1">
      <c r="A994" s="111" t="s">
        <v>3257</v>
      </c>
      <c r="B994" s="204" t="s">
        <v>3258</v>
      </c>
      <c r="C994" s="205" t="s">
        <v>73</v>
      </c>
      <c r="D994" s="204" t="s">
        <v>3259</v>
      </c>
      <c r="E994" s="204" t="s">
        <v>3260</v>
      </c>
      <c r="F994" s="205" t="s">
        <v>516</v>
      </c>
      <c r="G994" s="204">
        <v>4.3886000000000003</v>
      </c>
      <c r="H994" s="204">
        <v>323.2</v>
      </c>
      <c r="I994" s="180">
        <v>312.07</v>
      </c>
      <c r="J994" s="204">
        <v>319.64</v>
      </c>
      <c r="K994" s="204" t="s">
        <v>45</v>
      </c>
      <c r="L994" s="204">
        <v>1369.55</v>
      </c>
      <c r="M994" s="204">
        <v>1402.77</v>
      </c>
    </row>
    <row r="995" spans="1:13" ht="16.5" hidden="1" customHeight="1">
      <c r="A995" s="111" t="s">
        <v>3261</v>
      </c>
      <c r="B995" s="204" t="s">
        <v>3258</v>
      </c>
      <c r="C995" s="205" t="s">
        <v>73</v>
      </c>
      <c r="D995" s="204" t="s">
        <v>3259</v>
      </c>
      <c r="E995" s="204" t="s">
        <v>3260</v>
      </c>
      <c r="F995" s="205" t="s">
        <v>516</v>
      </c>
      <c r="G995" s="204">
        <v>0.26200000000000001</v>
      </c>
      <c r="H995" s="204">
        <v>323.2</v>
      </c>
      <c r="I995" s="180">
        <v>312.07</v>
      </c>
      <c r="J995" s="204">
        <v>319.86</v>
      </c>
      <c r="K995" s="204" t="s">
        <v>45</v>
      </c>
      <c r="L995" s="204">
        <v>81.760000000000005</v>
      </c>
      <c r="M995" s="204">
        <v>83.8</v>
      </c>
    </row>
    <row r="996" spans="1:13" ht="16.5" hidden="1" customHeight="1">
      <c r="A996" s="106" t="s">
        <v>3262</v>
      </c>
      <c r="B996" s="202" t="s">
        <v>3263</v>
      </c>
      <c r="C996" s="203" t="s">
        <v>73</v>
      </c>
      <c r="D996" s="202" t="s">
        <v>3264</v>
      </c>
      <c r="E996" s="202" t="s">
        <v>3265</v>
      </c>
      <c r="F996" s="203" t="s">
        <v>516</v>
      </c>
      <c r="G996" s="202">
        <v>2.2652000000000001</v>
      </c>
      <c r="H996" s="202">
        <v>272.61</v>
      </c>
      <c r="I996" s="180">
        <v>268.29000000000002</v>
      </c>
      <c r="J996" s="202">
        <v>271.22000000000003</v>
      </c>
      <c r="K996" s="202" t="s">
        <v>45</v>
      </c>
      <c r="L996" s="202">
        <v>607.73</v>
      </c>
      <c r="M996" s="202">
        <v>614.37</v>
      </c>
    </row>
    <row r="997" spans="1:13" ht="16.5" hidden="1" customHeight="1">
      <c r="A997" s="106" t="s">
        <v>3266</v>
      </c>
      <c r="B997" s="202" t="s">
        <v>3267</v>
      </c>
      <c r="C997" s="203" t="s">
        <v>73</v>
      </c>
      <c r="D997" s="202" t="s">
        <v>3264</v>
      </c>
      <c r="E997" s="202" t="s">
        <v>3260</v>
      </c>
      <c r="F997" s="203" t="s">
        <v>516</v>
      </c>
      <c r="G997" s="202">
        <v>0.6</v>
      </c>
      <c r="H997" s="202">
        <v>281.45999999999998</v>
      </c>
      <c r="I997" s="180">
        <v>276.73</v>
      </c>
      <c r="J997" s="202">
        <v>280.04000000000002</v>
      </c>
      <c r="K997" s="202" t="s">
        <v>45</v>
      </c>
      <c r="L997" s="202">
        <v>166.04</v>
      </c>
      <c r="M997" s="202">
        <v>168.02</v>
      </c>
    </row>
    <row r="998" spans="1:13" ht="16.5" hidden="1" customHeight="1">
      <c r="A998" s="106" t="s">
        <v>3268</v>
      </c>
      <c r="B998" s="202" t="s">
        <v>3269</v>
      </c>
      <c r="C998" s="203" t="s">
        <v>73</v>
      </c>
      <c r="D998" s="202" t="s">
        <v>3270</v>
      </c>
      <c r="E998" s="202" t="s">
        <v>3271</v>
      </c>
      <c r="F998" s="203" t="s">
        <v>516</v>
      </c>
      <c r="G998" s="202">
        <v>0.2</v>
      </c>
      <c r="H998" s="202">
        <v>34.42</v>
      </c>
      <c r="I998" s="180">
        <v>31.59</v>
      </c>
      <c r="J998" s="202">
        <v>33.57</v>
      </c>
      <c r="K998" s="202" t="s">
        <v>45</v>
      </c>
      <c r="L998" s="202">
        <v>6.32</v>
      </c>
      <c r="M998" s="202">
        <v>6.71</v>
      </c>
    </row>
    <row r="999" spans="1:13" ht="16.5" hidden="1" customHeight="1">
      <c r="A999" s="106" t="s">
        <v>3272</v>
      </c>
      <c r="B999" s="202" t="s">
        <v>1268</v>
      </c>
      <c r="C999" s="203" t="s">
        <v>73</v>
      </c>
      <c r="D999" s="202" t="s">
        <v>1269</v>
      </c>
      <c r="E999" s="202" t="s">
        <v>1270</v>
      </c>
      <c r="F999" s="203" t="s">
        <v>516</v>
      </c>
      <c r="G999" s="202">
        <v>1.2908999999999999</v>
      </c>
      <c r="H999" s="202">
        <v>28.17</v>
      </c>
      <c r="I999" s="180">
        <v>24.57</v>
      </c>
      <c r="J999" s="202">
        <v>27.02</v>
      </c>
      <c r="K999" s="202" t="s">
        <v>45</v>
      </c>
      <c r="L999" s="202">
        <v>31.72</v>
      </c>
      <c r="M999" s="202">
        <v>34.880000000000003</v>
      </c>
    </row>
    <row r="1000" spans="1:13" ht="16.5" hidden="1" customHeight="1">
      <c r="A1000" s="111" t="s">
        <v>3273</v>
      </c>
      <c r="B1000" s="204" t="s">
        <v>3274</v>
      </c>
      <c r="C1000" s="205" t="s">
        <v>73</v>
      </c>
      <c r="D1000" s="204" t="s">
        <v>3275</v>
      </c>
      <c r="E1000" s="204" t="s">
        <v>3276</v>
      </c>
      <c r="F1000" s="205" t="s">
        <v>516</v>
      </c>
      <c r="G1000" s="204">
        <v>0.90300000000000002</v>
      </c>
      <c r="H1000" s="204">
        <v>104.09</v>
      </c>
      <c r="I1000" s="180">
        <v>99.57</v>
      </c>
      <c r="J1000" s="204">
        <v>102.64</v>
      </c>
      <c r="K1000" s="204" t="s">
        <v>45</v>
      </c>
      <c r="L1000" s="204">
        <v>89.91</v>
      </c>
      <c r="M1000" s="204">
        <v>92.68</v>
      </c>
    </row>
    <row r="1001" spans="1:13" ht="16.5" hidden="1" customHeight="1">
      <c r="A1001" s="111" t="s">
        <v>3277</v>
      </c>
      <c r="B1001" s="204" t="s">
        <v>3274</v>
      </c>
      <c r="C1001" s="205" t="s">
        <v>73</v>
      </c>
      <c r="D1001" s="204" t="s">
        <v>3275</v>
      </c>
      <c r="E1001" s="204" t="s">
        <v>3276</v>
      </c>
      <c r="F1001" s="205" t="s">
        <v>516</v>
      </c>
      <c r="G1001" s="204">
        <v>2.7719999999999998</v>
      </c>
      <c r="H1001" s="204">
        <v>104.09</v>
      </c>
      <c r="I1001" s="180">
        <v>99.57</v>
      </c>
      <c r="J1001" s="204">
        <v>102.73</v>
      </c>
      <c r="K1001" s="204" t="s">
        <v>45</v>
      </c>
      <c r="L1001" s="204">
        <v>276.01</v>
      </c>
      <c r="M1001" s="204">
        <v>284.77</v>
      </c>
    </row>
    <row r="1002" spans="1:13" ht="16.5" hidden="1" customHeight="1">
      <c r="A1002" s="106" t="s">
        <v>3278</v>
      </c>
      <c r="B1002" s="202" t="s">
        <v>3279</v>
      </c>
      <c r="C1002" s="203" t="s">
        <v>73</v>
      </c>
      <c r="D1002" s="202" t="s">
        <v>1243</v>
      </c>
      <c r="E1002" s="202" t="s">
        <v>3280</v>
      </c>
      <c r="F1002" s="203" t="s">
        <v>516</v>
      </c>
      <c r="G1002" s="202">
        <v>9.5999999999999992E-3</v>
      </c>
      <c r="H1002" s="202">
        <v>235.78</v>
      </c>
      <c r="I1002" s="121">
        <v>448.78</v>
      </c>
      <c r="J1002" s="202">
        <v>474.68</v>
      </c>
      <c r="K1002" s="202" t="s">
        <v>45</v>
      </c>
      <c r="L1002" s="202">
        <v>4.3099999999999996</v>
      </c>
      <c r="M1002" s="202">
        <v>4.5599999999999996</v>
      </c>
    </row>
    <row r="1003" spans="1:13" ht="16.5" hidden="1" customHeight="1">
      <c r="A1003" s="106" t="s">
        <v>3281</v>
      </c>
      <c r="B1003" s="202" t="s">
        <v>3282</v>
      </c>
      <c r="C1003" s="203" t="s">
        <v>73</v>
      </c>
      <c r="D1003" s="202" t="s">
        <v>1243</v>
      </c>
      <c r="E1003" s="202" t="s">
        <v>3245</v>
      </c>
      <c r="F1003" s="203" t="s">
        <v>516</v>
      </c>
      <c r="G1003" s="202">
        <v>0.25</v>
      </c>
      <c r="H1003" s="202">
        <v>281.33</v>
      </c>
      <c r="I1003" s="121">
        <v>502.88</v>
      </c>
      <c r="J1003" s="202">
        <v>535.29</v>
      </c>
      <c r="K1003" s="202" t="s">
        <v>45</v>
      </c>
      <c r="L1003" s="202">
        <v>125.72</v>
      </c>
      <c r="M1003" s="202">
        <v>133.82</v>
      </c>
    </row>
    <row r="1004" spans="1:13" ht="16.5" hidden="1" customHeight="1">
      <c r="A1004" s="106" t="s">
        <v>3283</v>
      </c>
      <c r="B1004" s="202" t="s">
        <v>3284</v>
      </c>
      <c r="C1004" s="203" t="s">
        <v>73</v>
      </c>
      <c r="D1004" s="202" t="s">
        <v>1243</v>
      </c>
      <c r="E1004" s="202" t="s">
        <v>1638</v>
      </c>
      <c r="F1004" s="203" t="s">
        <v>516</v>
      </c>
      <c r="G1004" s="202">
        <v>0.2</v>
      </c>
      <c r="H1004" s="202">
        <v>304.12</v>
      </c>
      <c r="I1004" s="121">
        <v>524.32000000000005</v>
      </c>
      <c r="J1004" s="202">
        <v>558.54</v>
      </c>
      <c r="K1004" s="202" t="s">
        <v>45</v>
      </c>
      <c r="L1004" s="202">
        <v>104.86</v>
      </c>
      <c r="M1004" s="202">
        <v>111.71</v>
      </c>
    </row>
    <row r="1005" spans="1:13" ht="16.5" hidden="1" customHeight="1">
      <c r="A1005" s="106" t="s">
        <v>3285</v>
      </c>
      <c r="B1005" s="202" t="s">
        <v>3286</v>
      </c>
      <c r="C1005" s="203" t="s">
        <v>73</v>
      </c>
      <c r="D1005" s="202" t="s">
        <v>3287</v>
      </c>
      <c r="E1005" s="202" t="s">
        <v>3288</v>
      </c>
      <c r="F1005" s="203" t="s">
        <v>516</v>
      </c>
      <c r="G1005" s="202">
        <v>15.8012</v>
      </c>
      <c r="H1005" s="202">
        <v>5.22</v>
      </c>
      <c r="I1005" s="180">
        <v>4.63</v>
      </c>
      <c r="J1005" s="202">
        <v>5.05</v>
      </c>
      <c r="K1005" s="202" t="s">
        <v>45</v>
      </c>
      <c r="L1005" s="202">
        <v>73.16</v>
      </c>
      <c r="M1005" s="202">
        <v>79.8</v>
      </c>
    </row>
    <row r="1006" spans="1:13" ht="16.5" hidden="1" customHeight="1">
      <c r="A1006" s="106" t="s">
        <v>3289</v>
      </c>
      <c r="B1006" s="202" t="s">
        <v>3290</v>
      </c>
      <c r="C1006" s="203" t="s">
        <v>73</v>
      </c>
      <c r="D1006" s="202" t="s">
        <v>3291</v>
      </c>
      <c r="E1006" s="202" t="s">
        <v>3292</v>
      </c>
      <c r="F1006" s="203" t="s">
        <v>516</v>
      </c>
      <c r="G1006" s="202">
        <v>11.8337</v>
      </c>
      <c r="H1006" s="202">
        <v>9.26</v>
      </c>
      <c r="I1006" s="180">
        <v>8.66</v>
      </c>
      <c r="J1006" s="202">
        <v>9.08</v>
      </c>
      <c r="K1006" s="202" t="s">
        <v>45</v>
      </c>
      <c r="L1006" s="202">
        <v>102.48</v>
      </c>
      <c r="M1006" s="202">
        <v>107.45</v>
      </c>
    </row>
    <row r="1007" spans="1:13" ht="16.5" hidden="1" customHeight="1">
      <c r="A1007" s="111" t="s">
        <v>3293</v>
      </c>
      <c r="B1007" s="204" t="s">
        <v>1641</v>
      </c>
      <c r="C1007" s="205" t="s">
        <v>73</v>
      </c>
      <c r="D1007" s="204" t="s">
        <v>1642</v>
      </c>
      <c r="E1007" s="204" t="s">
        <v>1643</v>
      </c>
      <c r="F1007" s="205" t="s">
        <v>516</v>
      </c>
      <c r="G1007" s="204">
        <v>4.8322000000000003</v>
      </c>
      <c r="H1007" s="204">
        <v>92.09</v>
      </c>
      <c r="I1007" s="180">
        <v>90.14</v>
      </c>
      <c r="J1007" s="204">
        <v>91.51</v>
      </c>
      <c r="K1007" s="204" t="s">
        <v>45</v>
      </c>
      <c r="L1007" s="204">
        <v>435.57</v>
      </c>
      <c r="M1007" s="204">
        <v>442.19</v>
      </c>
    </row>
    <row r="1008" spans="1:13" ht="16.5" hidden="1" customHeight="1">
      <c r="A1008" s="111" t="s">
        <v>3294</v>
      </c>
      <c r="B1008" s="204" t="s">
        <v>1641</v>
      </c>
      <c r="C1008" s="205" t="s">
        <v>73</v>
      </c>
      <c r="D1008" s="204" t="s">
        <v>1642</v>
      </c>
      <c r="E1008" s="204" t="s">
        <v>1643</v>
      </c>
      <c r="F1008" s="205" t="s">
        <v>516</v>
      </c>
      <c r="G1008" s="204">
        <v>3.61E-2</v>
      </c>
      <c r="H1008" s="204">
        <v>92.09</v>
      </c>
      <c r="I1008" s="180">
        <v>90.14</v>
      </c>
      <c r="J1008" s="204">
        <v>91.47</v>
      </c>
      <c r="K1008" s="204" t="s">
        <v>45</v>
      </c>
      <c r="L1008" s="204">
        <v>3.25</v>
      </c>
      <c r="M1008" s="204">
        <v>3.3</v>
      </c>
    </row>
    <row r="1009" spans="1:13" ht="16.5" hidden="1" customHeight="1">
      <c r="A1009" s="106" t="s">
        <v>3295</v>
      </c>
      <c r="B1009" s="202" t="s">
        <v>3296</v>
      </c>
      <c r="C1009" s="203" t="s">
        <v>73</v>
      </c>
      <c r="D1009" s="202" t="s">
        <v>3297</v>
      </c>
      <c r="E1009" s="202" t="s">
        <v>3298</v>
      </c>
      <c r="F1009" s="203" t="s">
        <v>516</v>
      </c>
      <c r="G1009" s="202">
        <v>5.1422999999999996</v>
      </c>
      <c r="H1009" s="202">
        <v>18.66</v>
      </c>
      <c r="I1009" s="180">
        <v>15.86</v>
      </c>
      <c r="J1009" s="202">
        <v>17.82</v>
      </c>
      <c r="K1009" s="202" t="s">
        <v>45</v>
      </c>
      <c r="L1009" s="202">
        <v>81.56</v>
      </c>
      <c r="M1009" s="202">
        <v>91.64</v>
      </c>
    </row>
    <row r="1010" spans="1:13" ht="16.5" hidden="1" customHeight="1">
      <c r="A1010" s="111" t="s">
        <v>3299</v>
      </c>
      <c r="B1010" s="204" t="s">
        <v>3300</v>
      </c>
      <c r="C1010" s="205" t="s">
        <v>73</v>
      </c>
      <c r="D1010" s="204" t="s">
        <v>3301</v>
      </c>
      <c r="E1010" s="204" t="s">
        <v>3302</v>
      </c>
      <c r="F1010" s="205" t="s">
        <v>516</v>
      </c>
      <c r="G1010" s="204">
        <v>17.385999999999999</v>
      </c>
      <c r="H1010" s="204">
        <v>39.520000000000003</v>
      </c>
      <c r="I1010" s="180">
        <v>37.51</v>
      </c>
      <c r="J1010" s="204">
        <v>38.92</v>
      </c>
      <c r="K1010" s="204" t="s">
        <v>45</v>
      </c>
      <c r="L1010" s="204">
        <v>652.15</v>
      </c>
      <c r="M1010" s="204">
        <v>676.66</v>
      </c>
    </row>
    <row r="1011" spans="1:13" ht="16.5" hidden="1" customHeight="1">
      <c r="A1011" s="111" t="s">
        <v>3303</v>
      </c>
      <c r="B1011" s="204" t="s">
        <v>3300</v>
      </c>
      <c r="C1011" s="205" t="s">
        <v>73</v>
      </c>
      <c r="D1011" s="204" t="s">
        <v>3301</v>
      </c>
      <c r="E1011" s="204" t="s">
        <v>3302</v>
      </c>
      <c r="F1011" s="205" t="s">
        <v>516</v>
      </c>
      <c r="G1011" s="204">
        <v>1.974</v>
      </c>
      <c r="H1011" s="204">
        <v>39.520000000000003</v>
      </c>
      <c r="I1011" s="180">
        <v>37.51</v>
      </c>
      <c r="J1011" s="204">
        <v>38.880000000000003</v>
      </c>
      <c r="K1011" s="204" t="s">
        <v>45</v>
      </c>
      <c r="L1011" s="204">
        <v>74.040000000000006</v>
      </c>
      <c r="M1011" s="204">
        <v>76.75</v>
      </c>
    </row>
    <row r="1012" spans="1:13" ht="16.5" hidden="1" customHeight="1">
      <c r="A1012" s="106" t="s">
        <v>3304</v>
      </c>
      <c r="B1012" s="202" t="s">
        <v>1644</v>
      </c>
      <c r="C1012" s="203" t="s">
        <v>73</v>
      </c>
      <c r="D1012" s="202" t="s">
        <v>1645</v>
      </c>
      <c r="E1012" s="202" t="s">
        <v>1646</v>
      </c>
      <c r="F1012" s="203" t="s">
        <v>516</v>
      </c>
      <c r="G1012" s="202">
        <v>3.7355</v>
      </c>
      <c r="H1012" s="202">
        <v>57.44</v>
      </c>
      <c r="I1012" s="180">
        <v>53.39</v>
      </c>
      <c r="J1012" s="202">
        <v>56.23</v>
      </c>
      <c r="K1012" s="202" t="s">
        <v>45</v>
      </c>
      <c r="L1012" s="202">
        <v>199.44</v>
      </c>
      <c r="M1012" s="202">
        <v>210.05</v>
      </c>
    </row>
    <row r="1013" spans="1:13" ht="16.5" hidden="1" customHeight="1">
      <c r="A1013" s="111" t="s">
        <v>3305</v>
      </c>
      <c r="B1013" s="204" t="s">
        <v>3306</v>
      </c>
      <c r="C1013" s="205" t="s">
        <v>73</v>
      </c>
      <c r="D1013" s="204" t="s">
        <v>3307</v>
      </c>
      <c r="E1013" s="204" t="s">
        <v>3308</v>
      </c>
      <c r="F1013" s="205" t="s">
        <v>516</v>
      </c>
      <c r="G1013" s="204">
        <v>27.891999999999999</v>
      </c>
      <c r="H1013" s="204">
        <v>33.22</v>
      </c>
      <c r="I1013" s="180">
        <v>29.62</v>
      </c>
      <c r="J1013" s="204">
        <v>32.14</v>
      </c>
      <c r="K1013" s="204" t="s">
        <v>45</v>
      </c>
      <c r="L1013" s="204">
        <v>826.16</v>
      </c>
      <c r="M1013" s="204">
        <v>896.45</v>
      </c>
    </row>
    <row r="1014" spans="1:13" ht="16.5" hidden="1" customHeight="1">
      <c r="A1014" s="111" t="s">
        <v>3309</v>
      </c>
      <c r="B1014" s="204" t="s">
        <v>3306</v>
      </c>
      <c r="C1014" s="205" t="s">
        <v>73</v>
      </c>
      <c r="D1014" s="204" t="s">
        <v>3307</v>
      </c>
      <c r="E1014" s="204" t="s">
        <v>3308</v>
      </c>
      <c r="F1014" s="205" t="s">
        <v>516</v>
      </c>
      <c r="G1014" s="204">
        <v>2.9129999999999998</v>
      </c>
      <c r="H1014" s="204">
        <v>33.22</v>
      </c>
      <c r="I1014" s="180">
        <v>29.62</v>
      </c>
      <c r="J1014" s="204">
        <v>32.07</v>
      </c>
      <c r="K1014" s="204" t="s">
        <v>45</v>
      </c>
      <c r="L1014" s="204">
        <v>86.28</v>
      </c>
      <c r="M1014" s="204">
        <v>93.42</v>
      </c>
    </row>
    <row r="1015" spans="1:13" ht="16.5" hidden="1" customHeight="1">
      <c r="A1015" s="106" t="s">
        <v>3310</v>
      </c>
      <c r="B1015" s="202" t="s">
        <v>1647</v>
      </c>
      <c r="C1015" s="203" t="s">
        <v>73</v>
      </c>
      <c r="D1015" s="202" t="s">
        <v>1648</v>
      </c>
      <c r="E1015" s="202" t="s">
        <v>1649</v>
      </c>
      <c r="F1015" s="203" t="s">
        <v>516</v>
      </c>
      <c r="G1015" s="202">
        <v>2.6812</v>
      </c>
      <c r="H1015" s="202">
        <v>10.79</v>
      </c>
      <c r="I1015" s="180">
        <v>10.63</v>
      </c>
      <c r="J1015" s="202">
        <v>10.74</v>
      </c>
      <c r="K1015" s="202" t="s">
        <v>45</v>
      </c>
      <c r="L1015" s="202">
        <v>28.5</v>
      </c>
      <c r="M1015" s="202">
        <v>28.8</v>
      </c>
    </row>
    <row r="1016" spans="1:13" ht="16.5" hidden="1" customHeight="1">
      <c r="A1016" s="111" t="s">
        <v>3311</v>
      </c>
      <c r="B1016" s="204" t="s">
        <v>1650</v>
      </c>
      <c r="C1016" s="205" t="s">
        <v>73</v>
      </c>
      <c r="D1016" s="204" t="s">
        <v>1648</v>
      </c>
      <c r="E1016" s="204" t="s">
        <v>1651</v>
      </c>
      <c r="F1016" s="205" t="s">
        <v>516</v>
      </c>
      <c r="G1016" s="204">
        <v>19.329000000000001</v>
      </c>
      <c r="H1016" s="204">
        <v>9.69</v>
      </c>
      <c r="I1016" s="180">
        <v>9.23</v>
      </c>
      <c r="J1016" s="204">
        <v>9.5500000000000007</v>
      </c>
      <c r="K1016" s="204" t="s">
        <v>45</v>
      </c>
      <c r="L1016" s="204">
        <v>178.41</v>
      </c>
      <c r="M1016" s="204">
        <v>184.59</v>
      </c>
    </row>
    <row r="1017" spans="1:13" ht="16.5" hidden="1" customHeight="1">
      <c r="A1017" s="111" t="s">
        <v>3312</v>
      </c>
      <c r="B1017" s="204" t="s">
        <v>1650</v>
      </c>
      <c r="C1017" s="205" t="s">
        <v>73</v>
      </c>
      <c r="D1017" s="204" t="s">
        <v>1648</v>
      </c>
      <c r="E1017" s="204" t="s">
        <v>1651</v>
      </c>
      <c r="F1017" s="205" t="s">
        <v>516</v>
      </c>
      <c r="G1017" s="204">
        <v>0.14430000000000001</v>
      </c>
      <c r="H1017" s="204">
        <v>9.69</v>
      </c>
      <c r="I1017" s="180">
        <v>9.23</v>
      </c>
      <c r="J1017" s="204">
        <v>9.5399999999999991</v>
      </c>
      <c r="K1017" s="204" t="s">
        <v>45</v>
      </c>
      <c r="L1017" s="204">
        <v>1.33</v>
      </c>
      <c r="M1017" s="204">
        <v>1.38</v>
      </c>
    </row>
    <row r="1018" spans="1:13" ht="16.5" hidden="1" customHeight="1">
      <c r="A1018" s="106" t="s">
        <v>3313</v>
      </c>
      <c r="B1018" s="202" t="s">
        <v>3314</v>
      </c>
      <c r="C1018" s="203" t="s">
        <v>73</v>
      </c>
      <c r="D1018" s="202" t="s">
        <v>3315</v>
      </c>
      <c r="E1018" s="202" t="s">
        <v>3316</v>
      </c>
      <c r="F1018" s="203" t="s">
        <v>516</v>
      </c>
      <c r="G1018" s="202">
        <v>40.649500000000003</v>
      </c>
      <c r="H1018" s="202">
        <v>42.94</v>
      </c>
      <c r="I1018" s="180">
        <v>41.32</v>
      </c>
      <c r="J1018" s="202">
        <v>42.45</v>
      </c>
      <c r="K1018" s="202" t="s">
        <v>45</v>
      </c>
      <c r="L1018" s="202">
        <v>1679.64</v>
      </c>
      <c r="M1018" s="202">
        <v>1725.57</v>
      </c>
    </row>
    <row r="1019" spans="1:13" ht="16.5" hidden="1" customHeight="1">
      <c r="A1019" s="111" t="s">
        <v>3317</v>
      </c>
      <c r="B1019" s="204" t="s">
        <v>3318</v>
      </c>
      <c r="C1019" s="205" t="s">
        <v>73</v>
      </c>
      <c r="D1019" s="204" t="s">
        <v>3319</v>
      </c>
      <c r="E1019" s="204" t="s">
        <v>3320</v>
      </c>
      <c r="F1019" s="205" t="s">
        <v>516</v>
      </c>
      <c r="G1019" s="204">
        <v>0.39839999999999998</v>
      </c>
      <c r="H1019" s="204">
        <v>38.380000000000003</v>
      </c>
      <c r="I1019" s="180">
        <v>34.03</v>
      </c>
      <c r="J1019" s="204">
        <v>37.08</v>
      </c>
      <c r="K1019" s="204" t="s">
        <v>45</v>
      </c>
      <c r="L1019" s="204">
        <v>13.56</v>
      </c>
      <c r="M1019" s="204">
        <v>14.77</v>
      </c>
    </row>
    <row r="1020" spans="1:13" ht="16.5" hidden="1" customHeight="1">
      <c r="A1020" s="111" t="s">
        <v>3321</v>
      </c>
      <c r="B1020" s="204" t="s">
        <v>3318</v>
      </c>
      <c r="C1020" s="205" t="s">
        <v>73</v>
      </c>
      <c r="D1020" s="204" t="s">
        <v>3319</v>
      </c>
      <c r="E1020" s="204" t="s">
        <v>3320</v>
      </c>
      <c r="F1020" s="205" t="s">
        <v>516</v>
      </c>
      <c r="G1020" s="204">
        <v>0.4178</v>
      </c>
      <c r="H1020" s="204">
        <v>38.380000000000003</v>
      </c>
      <c r="I1020" s="180">
        <v>34.03</v>
      </c>
      <c r="J1020" s="204">
        <v>36.99</v>
      </c>
      <c r="K1020" s="204" t="s">
        <v>45</v>
      </c>
      <c r="L1020" s="204">
        <v>14.22</v>
      </c>
      <c r="M1020" s="204">
        <v>15.45</v>
      </c>
    </row>
    <row r="1021" spans="1:13" ht="16.5" hidden="1" customHeight="1">
      <c r="A1021" s="111" t="s">
        <v>3322</v>
      </c>
      <c r="B1021" s="204" t="s">
        <v>3323</v>
      </c>
      <c r="C1021" s="205" t="s">
        <v>73</v>
      </c>
      <c r="D1021" s="204" t="s">
        <v>3324</v>
      </c>
      <c r="E1021" s="204" t="s">
        <v>3325</v>
      </c>
      <c r="F1021" s="205" t="s">
        <v>516</v>
      </c>
      <c r="G1021" s="204">
        <v>16.098700000000001</v>
      </c>
      <c r="H1021" s="204">
        <v>19.07</v>
      </c>
      <c r="I1021" s="180">
        <v>17.440000000000001</v>
      </c>
      <c r="J1021" s="204">
        <v>18.579999999999998</v>
      </c>
      <c r="K1021" s="204" t="s">
        <v>45</v>
      </c>
      <c r="L1021" s="204">
        <v>280.76</v>
      </c>
      <c r="M1021" s="204">
        <v>299.11</v>
      </c>
    </row>
    <row r="1022" spans="1:13" ht="16.5" hidden="1" customHeight="1">
      <c r="A1022" s="111" t="s">
        <v>3326</v>
      </c>
      <c r="B1022" s="204" t="s">
        <v>3323</v>
      </c>
      <c r="C1022" s="205" t="s">
        <v>73</v>
      </c>
      <c r="D1022" s="204" t="s">
        <v>3324</v>
      </c>
      <c r="E1022" s="204" t="s">
        <v>3325</v>
      </c>
      <c r="F1022" s="205" t="s">
        <v>516</v>
      </c>
      <c r="G1022" s="204">
        <v>1.044</v>
      </c>
      <c r="H1022" s="204">
        <v>19.07</v>
      </c>
      <c r="I1022" s="180">
        <v>17.440000000000001</v>
      </c>
      <c r="J1022" s="204">
        <v>18.55</v>
      </c>
      <c r="K1022" s="204" t="s">
        <v>45</v>
      </c>
      <c r="L1022" s="204">
        <v>18.21</v>
      </c>
      <c r="M1022" s="204">
        <v>19.37</v>
      </c>
    </row>
    <row r="1023" spans="1:13" ht="16.5" hidden="1" customHeight="1">
      <c r="A1023" s="111" t="s">
        <v>3327</v>
      </c>
      <c r="B1023" s="204" t="s">
        <v>593</v>
      </c>
      <c r="C1023" s="205" t="s">
        <v>73</v>
      </c>
      <c r="D1023" s="204" t="s">
        <v>594</v>
      </c>
      <c r="E1023" s="204" t="s">
        <v>595</v>
      </c>
      <c r="F1023" s="205" t="s">
        <v>516</v>
      </c>
      <c r="G1023" s="204">
        <v>336.82900000000001</v>
      </c>
      <c r="H1023" s="204">
        <v>64.83</v>
      </c>
      <c r="I1023" s="180">
        <v>55.79</v>
      </c>
      <c r="J1023" s="204">
        <v>62.12</v>
      </c>
      <c r="K1023" s="204" t="s">
        <v>45</v>
      </c>
      <c r="L1023" s="204">
        <v>18791.689999999999</v>
      </c>
      <c r="M1023" s="204">
        <v>20923.82</v>
      </c>
    </row>
    <row r="1024" spans="1:13" ht="16.5" hidden="1" customHeight="1">
      <c r="A1024" s="111" t="s">
        <v>3328</v>
      </c>
      <c r="B1024" s="204" t="s">
        <v>593</v>
      </c>
      <c r="C1024" s="205" t="s">
        <v>73</v>
      </c>
      <c r="D1024" s="204" t="s">
        <v>594</v>
      </c>
      <c r="E1024" s="204" t="s">
        <v>595</v>
      </c>
      <c r="F1024" s="205" t="s">
        <v>516</v>
      </c>
      <c r="G1024" s="204">
        <v>27.798300000000001</v>
      </c>
      <c r="H1024" s="204">
        <v>64.83</v>
      </c>
      <c r="I1024" s="180">
        <v>55.79</v>
      </c>
      <c r="J1024" s="204">
        <v>61.93</v>
      </c>
      <c r="K1024" s="204" t="s">
        <v>45</v>
      </c>
      <c r="L1024" s="204">
        <v>1550.87</v>
      </c>
      <c r="M1024" s="204">
        <v>1721.55</v>
      </c>
    </row>
    <row r="1025" spans="1:13" ht="16.5" hidden="1" customHeight="1">
      <c r="A1025" s="111" t="s">
        <v>3329</v>
      </c>
      <c r="B1025" s="204" t="s">
        <v>593</v>
      </c>
      <c r="C1025" s="205" t="s">
        <v>73</v>
      </c>
      <c r="D1025" s="204" t="s">
        <v>594</v>
      </c>
      <c r="E1025" s="204" t="s">
        <v>595</v>
      </c>
      <c r="F1025" s="205" t="s">
        <v>516</v>
      </c>
      <c r="G1025" s="204">
        <v>3.3344</v>
      </c>
      <c r="H1025" s="204">
        <v>64.83</v>
      </c>
      <c r="I1025" s="180">
        <v>55.79</v>
      </c>
      <c r="J1025" s="204">
        <v>61.93</v>
      </c>
      <c r="K1025" s="204" t="s">
        <v>45</v>
      </c>
      <c r="L1025" s="204">
        <v>186.03</v>
      </c>
      <c r="M1025" s="204">
        <v>206.5</v>
      </c>
    </row>
    <row r="1026" spans="1:13" ht="16.5" hidden="1" customHeight="1">
      <c r="A1026" s="111" t="s">
        <v>3330</v>
      </c>
      <c r="B1026" s="204" t="s">
        <v>593</v>
      </c>
      <c r="C1026" s="205" t="s">
        <v>73</v>
      </c>
      <c r="D1026" s="204" t="s">
        <v>594</v>
      </c>
      <c r="E1026" s="204" t="s">
        <v>595</v>
      </c>
      <c r="F1026" s="205" t="s">
        <v>516</v>
      </c>
      <c r="G1026" s="204">
        <v>0.1</v>
      </c>
      <c r="H1026" s="204">
        <v>64.83</v>
      </c>
      <c r="I1026" s="180">
        <v>55.79</v>
      </c>
      <c r="J1026" s="204">
        <v>62.12</v>
      </c>
      <c r="K1026" s="204" t="s">
        <v>45</v>
      </c>
      <c r="L1026" s="204">
        <v>5.58</v>
      </c>
      <c r="M1026" s="204">
        <v>6.21</v>
      </c>
    </row>
    <row r="1027" spans="1:13" ht="16.5" hidden="1" customHeight="1">
      <c r="A1027" s="111" t="s">
        <v>3331</v>
      </c>
      <c r="B1027" s="204" t="s">
        <v>598</v>
      </c>
      <c r="C1027" s="205" t="s">
        <v>73</v>
      </c>
      <c r="D1027" s="204" t="s">
        <v>594</v>
      </c>
      <c r="E1027" s="204" t="s">
        <v>599</v>
      </c>
      <c r="F1027" s="205" t="s">
        <v>516</v>
      </c>
      <c r="G1027" s="204">
        <v>72.934299999999993</v>
      </c>
      <c r="H1027" s="204">
        <v>94.7</v>
      </c>
      <c r="I1027" s="180">
        <v>80.22</v>
      </c>
      <c r="J1027" s="204">
        <v>90.35</v>
      </c>
      <c r="K1027" s="204" t="s">
        <v>45</v>
      </c>
      <c r="L1027" s="204">
        <v>5850.79</v>
      </c>
      <c r="M1027" s="204">
        <v>6589.61</v>
      </c>
    </row>
    <row r="1028" spans="1:13" ht="16.5" hidden="1" customHeight="1">
      <c r="A1028" s="111" t="s">
        <v>3332</v>
      </c>
      <c r="B1028" s="204" t="s">
        <v>598</v>
      </c>
      <c r="C1028" s="205" t="s">
        <v>73</v>
      </c>
      <c r="D1028" s="204" t="s">
        <v>594</v>
      </c>
      <c r="E1028" s="204" t="s">
        <v>599</v>
      </c>
      <c r="F1028" s="205" t="s">
        <v>516</v>
      </c>
      <c r="G1028" s="204">
        <v>3.39</v>
      </c>
      <c r="H1028" s="204">
        <v>94.7</v>
      </c>
      <c r="I1028" s="180">
        <v>80.22</v>
      </c>
      <c r="J1028" s="204">
        <v>90.06</v>
      </c>
      <c r="K1028" s="204" t="s">
        <v>45</v>
      </c>
      <c r="L1028" s="204">
        <v>271.95</v>
      </c>
      <c r="M1028" s="204">
        <v>305.3</v>
      </c>
    </row>
    <row r="1029" spans="1:13" ht="16.5" hidden="1" customHeight="1">
      <c r="A1029" s="106" t="s">
        <v>3333</v>
      </c>
      <c r="B1029" s="202" t="s">
        <v>3334</v>
      </c>
      <c r="C1029" s="203" t="s">
        <v>73</v>
      </c>
      <c r="D1029" s="202" t="s">
        <v>3238</v>
      </c>
      <c r="E1029" s="202" t="s">
        <v>3242</v>
      </c>
      <c r="F1029" s="203" t="s">
        <v>516</v>
      </c>
      <c r="G1029" s="202">
        <v>0.4</v>
      </c>
      <c r="H1029" s="202">
        <v>339.35</v>
      </c>
      <c r="I1029" s="121">
        <v>553.35</v>
      </c>
      <c r="J1029" s="202">
        <v>582.41</v>
      </c>
      <c r="K1029" s="202" t="s">
        <v>45</v>
      </c>
      <c r="L1029" s="202">
        <v>221.34</v>
      </c>
      <c r="M1029" s="202">
        <v>232.96</v>
      </c>
    </row>
    <row r="1030" spans="1:13" ht="16.5" hidden="1" customHeight="1">
      <c r="A1030" s="111" t="s">
        <v>3335</v>
      </c>
      <c r="B1030" s="204" t="s">
        <v>1652</v>
      </c>
      <c r="C1030" s="205" t="s">
        <v>73</v>
      </c>
      <c r="D1030" s="204" t="s">
        <v>1653</v>
      </c>
      <c r="E1030" s="204" t="s">
        <v>1654</v>
      </c>
      <c r="F1030" s="205" t="s">
        <v>516</v>
      </c>
      <c r="G1030" s="204">
        <v>61.85</v>
      </c>
      <c r="H1030" s="204">
        <v>83.49</v>
      </c>
      <c r="I1030" s="180">
        <v>72.63</v>
      </c>
      <c r="J1030" s="204">
        <v>80.23</v>
      </c>
      <c r="K1030" s="204" t="s">
        <v>45</v>
      </c>
      <c r="L1030" s="204">
        <v>4492.17</v>
      </c>
      <c r="M1030" s="204">
        <v>4962.2299999999996</v>
      </c>
    </row>
    <row r="1031" spans="1:13" ht="16.5" hidden="1" customHeight="1">
      <c r="A1031" s="111" t="s">
        <v>3336</v>
      </c>
      <c r="B1031" s="204" t="s">
        <v>1652</v>
      </c>
      <c r="C1031" s="205" t="s">
        <v>73</v>
      </c>
      <c r="D1031" s="204" t="s">
        <v>1653</v>
      </c>
      <c r="E1031" s="204" t="s">
        <v>1654</v>
      </c>
      <c r="F1031" s="205" t="s">
        <v>516</v>
      </c>
      <c r="G1031" s="204">
        <v>0.73719999999999997</v>
      </c>
      <c r="H1031" s="204">
        <v>83.49</v>
      </c>
      <c r="I1031" s="180">
        <v>72.63</v>
      </c>
      <c r="J1031" s="204">
        <v>80.02</v>
      </c>
      <c r="K1031" s="204" t="s">
        <v>45</v>
      </c>
      <c r="L1031" s="204">
        <v>53.54</v>
      </c>
      <c r="M1031" s="204">
        <v>58.99</v>
      </c>
    </row>
    <row r="1032" spans="1:13" ht="16.5" hidden="1" customHeight="1">
      <c r="A1032" s="111" t="s">
        <v>3337</v>
      </c>
      <c r="B1032" s="204" t="s">
        <v>3338</v>
      </c>
      <c r="C1032" s="205" t="s">
        <v>73</v>
      </c>
      <c r="D1032" s="204" t="s">
        <v>3339</v>
      </c>
      <c r="E1032" s="204" t="s">
        <v>3340</v>
      </c>
      <c r="F1032" s="205" t="s">
        <v>516</v>
      </c>
      <c r="G1032" s="204">
        <v>0.86099999999999999</v>
      </c>
      <c r="H1032" s="204">
        <v>31.85</v>
      </c>
      <c r="I1032" s="180">
        <v>29.77</v>
      </c>
      <c r="J1032" s="204">
        <v>31.19</v>
      </c>
      <c r="K1032" s="204" t="s">
        <v>45</v>
      </c>
      <c r="L1032" s="204">
        <v>25.63</v>
      </c>
      <c r="M1032" s="204">
        <v>26.85</v>
      </c>
    </row>
    <row r="1033" spans="1:13" ht="16.5" hidden="1" customHeight="1">
      <c r="A1033" s="111" t="s">
        <v>3341</v>
      </c>
      <c r="B1033" s="204" t="s">
        <v>3338</v>
      </c>
      <c r="C1033" s="205" t="s">
        <v>73</v>
      </c>
      <c r="D1033" s="204" t="s">
        <v>3339</v>
      </c>
      <c r="E1033" s="204" t="s">
        <v>3340</v>
      </c>
      <c r="F1033" s="205" t="s">
        <v>516</v>
      </c>
      <c r="G1033" s="204">
        <v>2.7719999999999998</v>
      </c>
      <c r="H1033" s="204">
        <v>31.85</v>
      </c>
      <c r="I1033" s="180">
        <v>29.77</v>
      </c>
      <c r="J1033" s="204">
        <v>31.23</v>
      </c>
      <c r="K1033" s="204" t="s">
        <v>45</v>
      </c>
      <c r="L1033" s="204">
        <v>82.52</v>
      </c>
      <c r="M1033" s="204">
        <v>86.57</v>
      </c>
    </row>
    <row r="1034" spans="1:13" ht="16.5" hidden="1" customHeight="1">
      <c r="A1034" s="106" t="s">
        <v>3342</v>
      </c>
      <c r="B1034" s="202" t="s">
        <v>3343</v>
      </c>
      <c r="C1034" s="203" t="s">
        <v>73</v>
      </c>
      <c r="D1034" s="202" t="s">
        <v>3344</v>
      </c>
      <c r="E1034" s="202" t="s">
        <v>3345</v>
      </c>
      <c r="F1034" s="203" t="s">
        <v>516</v>
      </c>
      <c r="G1034" s="202">
        <v>14.087</v>
      </c>
      <c r="H1034" s="202">
        <v>43</v>
      </c>
      <c r="I1034" s="180">
        <v>42</v>
      </c>
      <c r="J1034" s="202">
        <v>42.7</v>
      </c>
      <c r="K1034" s="202" t="s">
        <v>45</v>
      </c>
      <c r="L1034" s="202">
        <v>591.65</v>
      </c>
      <c r="M1034" s="202">
        <v>601.51</v>
      </c>
    </row>
    <row r="1035" spans="1:13" ht="16.5" hidden="1" customHeight="1">
      <c r="A1035" s="106" t="s">
        <v>3346</v>
      </c>
      <c r="B1035" s="202" t="s">
        <v>3347</v>
      </c>
      <c r="C1035" s="203" t="s">
        <v>73</v>
      </c>
      <c r="D1035" s="202" t="s">
        <v>529</v>
      </c>
      <c r="E1035" s="202" t="s">
        <v>3242</v>
      </c>
      <c r="F1035" s="203" t="s">
        <v>516</v>
      </c>
      <c r="G1035" s="202">
        <v>0.25</v>
      </c>
      <c r="H1035" s="202">
        <v>386.7</v>
      </c>
      <c r="I1035" s="121">
        <v>604.61</v>
      </c>
      <c r="J1035" s="202">
        <v>634.25</v>
      </c>
      <c r="K1035" s="202" t="s">
        <v>45</v>
      </c>
      <c r="L1035" s="202">
        <v>151.15</v>
      </c>
      <c r="M1035" s="202">
        <v>158.56</v>
      </c>
    </row>
    <row r="1036" spans="1:13" ht="16.5" hidden="1" customHeight="1">
      <c r="A1036" s="106" t="s">
        <v>3348</v>
      </c>
      <c r="B1036" s="202" t="s">
        <v>3349</v>
      </c>
      <c r="C1036" s="203" t="s">
        <v>73</v>
      </c>
      <c r="D1036" s="202" t="s">
        <v>529</v>
      </c>
      <c r="E1036" s="202" t="s">
        <v>1634</v>
      </c>
      <c r="F1036" s="203" t="s">
        <v>516</v>
      </c>
      <c r="G1036" s="202">
        <v>9.5999999999999992E-3</v>
      </c>
      <c r="H1036" s="202">
        <v>528</v>
      </c>
      <c r="I1036" s="121">
        <v>920.12</v>
      </c>
      <c r="J1036" s="202">
        <v>949.94</v>
      </c>
      <c r="K1036" s="202" t="s">
        <v>45</v>
      </c>
      <c r="L1036" s="202">
        <v>8.83</v>
      </c>
      <c r="M1036" s="202">
        <v>9.1199999999999992</v>
      </c>
    </row>
    <row r="1037" spans="1:13" ht="16.5" hidden="1" customHeight="1">
      <c r="A1037" s="111" t="s">
        <v>3350</v>
      </c>
      <c r="B1037" s="204" t="s">
        <v>3351</v>
      </c>
      <c r="C1037" s="205" t="s">
        <v>73</v>
      </c>
      <c r="D1037" s="204" t="s">
        <v>529</v>
      </c>
      <c r="E1037" s="204" t="s">
        <v>1636</v>
      </c>
      <c r="F1037" s="205" t="s">
        <v>516</v>
      </c>
      <c r="G1037" s="204">
        <v>0.46200000000000002</v>
      </c>
      <c r="H1037" s="204">
        <v>866.52</v>
      </c>
      <c r="I1037" s="121">
        <v>1267.54</v>
      </c>
      <c r="J1037" s="204">
        <v>1305.1500000000001</v>
      </c>
      <c r="K1037" s="204" t="s">
        <v>45</v>
      </c>
      <c r="L1037" s="204">
        <v>585.6</v>
      </c>
      <c r="M1037" s="204">
        <v>602.98</v>
      </c>
    </row>
    <row r="1038" spans="1:13" ht="16.5" hidden="1" customHeight="1">
      <c r="A1038" s="111" t="s">
        <v>3352</v>
      </c>
      <c r="B1038" s="204" t="s">
        <v>3351</v>
      </c>
      <c r="C1038" s="205" t="s">
        <v>73</v>
      </c>
      <c r="D1038" s="204" t="s">
        <v>529</v>
      </c>
      <c r="E1038" s="204" t="s">
        <v>1636</v>
      </c>
      <c r="F1038" s="205" t="s">
        <v>516</v>
      </c>
      <c r="G1038" s="204">
        <v>6.0499999999999998E-2</v>
      </c>
      <c r="H1038" s="204">
        <v>866.52</v>
      </c>
      <c r="I1038" s="121">
        <v>1270.4100000000001</v>
      </c>
      <c r="J1038" s="204">
        <v>1308.52</v>
      </c>
      <c r="K1038" s="204" t="s">
        <v>45</v>
      </c>
      <c r="L1038" s="204">
        <v>76.86</v>
      </c>
      <c r="M1038" s="204">
        <v>79.17</v>
      </c>
    </row>
    <row r="1039" spans="1:13" ht="16.5" hidden="1" customHeight="1">
      <c r="A1039" s="106" t="s">
        <v>3353</v>
      </c>
      <c r="B1039" s="202" t="s">
        <v>3354</v>
      </c>
      <c r="C1039" s="203" t="s">
        <v>73</v>
      </c>
      <c r="D1039" s="202" t="s">
        <v>3355</v>
      </c>
      <c r="E1039" s="202" t="s">
        <v>3260</v>
      </c>
      <c r="F1039" s="203" t="s">
        <v>516</v>
      </c>
      <c r="G1039" s="202">
        <v>0.96</v>
      </c>
      <c r="H1039" s="202">
        <v>87.03</v>
      </c>
      <c r="I1039" s="121">
        <v>265.45</v>
      </c>
      <c r="J1039" s="202">
        <v>268.47000000000003</v>
      </c>
      <c r="K1039" s="202" t="s">
        <v>45</v>
      </c>
      <c r="L1039" s="202">
        <v>254.83</v>
      </c>
      <c r="M1039" s="202">
        <v>257.73</v>
      </c>
    </row>
    <row r="1040" spans="1:13" ht="16.5" hidden="1" customHeight="1">
      <c r="A1040" s="106" t="s">
        <v>3356</v>
      </c>
      <c r="B1040" s="202" t="s">
        <v>3357</v>
      </c>
      <c r="C1040" s="203" t="s">
        <v>73</v>
      </c>
      <c r="D1040" s="202" t="s">
        <v>3355</v>
      </c>
      <c r="E1040" s="202" t="s">
        <v>543</v>
      </c>
      <c r="F1040" s="203" t="s">
        <v>516</v>
      </c>
      <c r="G1040" s="202">
        <v>5.7313999999999998</v>
      </c>
      <c r="H1040" s="202">
        <v>93.12</v>
      </c>
      <c r="I1040" s="121">
        <v>271.49</v>
      </c>
      <c r="J1040" s="202">
        <v>274.8</v>
      </c>
      <c r="K1040" s="202" t="s">
        <v>45</v>
      </c>
      <c r="L1040" s="202">
        <v>1556.02</v>
      </c>
      <c r="M1040" s="202">
        <v>1574.99</v>
      </c>
    </row>
    <row r="1041" spans="1:13" ht="16.5" hidden="1" customHeight="1">
      <c r="A1041" s="106" t="s">
        <v>3358</v>
      </c>
      <c r="B1041" s="202" t="s">
        <v>3359</v>
      </c>
      <c r="C1041" s="203" t="s">
        <v>73</v>
      </c>
      <c r="D1041" s="202" t="s">
        <v>3355</v>
      </c>
      <c r="E1041" s="202" t="s">
        <v>3360</v>
      </c>
      <c r="F1041" s="203" t="s">
        <v>516</v>
      </c>
      <c r="G1041" s="202">
        <v>1.1993</v>
      </c>
      <c r="H1041" s="202">
        <v>579.24</v>
      </c>
      <c r="I1041" s="121">
        <v>750.43</v>
      </c>
      <c r="J1041" s="202">
        <v>791.45</v>
      </c>
      <c r="K1041" s="202" t="s">
        <v>45</v>
      </c>
      <c r="L1041" s="202">
        <v>899.99</v>
      </c>
      <c r="M1041" s="202">
        <v>949.19</v>
      </c>
    </row>
    <row r="1042" spans="1:13" ht="16.5" hidden="1" customHeight="1">
      <c r="A1042" s="106" t="s">
        <v>3361</v>
      </c>
      <c r="B1042" s="202" t="s">
        <v>1655</v>
      </c>
      <c r="C1042" s="203" t="s">
        <v>73</v>
      </c>
      <c r="D1042" s="202" t="s">
        <v>1301</v>
      </c>
      <c r="E1042" s="202" t="s">
        <v>1656</v>
      </c>
      <c r="F1042" s="203" t="s">
        <v>516</v>
      </c>
      <c r="G1042" s="202">
        <v>16.4298</v>
      </c>
      <c r="H1042" s="202">
        <v>138.78</v>
      </c>
      <c r="I1042" s="180">
        <v>122.65</v>
      </c>
      <c r="J1042" s="202">
        <v>133.94</v>
      </c>
      <c r="K1042" s="202" t="s">
        <v>45</v>
      </c>
      <c r="L1042" s="202">
        <v>2015.11</v>
      </c>
      <c r="M1042" s="202">
        <v>2200.61</v>
      </c>
    </row>
    <row r="1043" spans="1:13" ht="16.5" hidden="1" customHeight="1">
      <c r="A1043" s="106" t="s">
        <v>3362</v>
      </c>
      <c r="B1043" s="202" t="s">
        <v>3363</v>
      </c>
      <c r="C1043" s="203" t="s">
        <v>73</v>
      </c>
      <c r="D1043" s="202" t="s">
        <v>586</v>
      </c>
      <c r="E1043" s="202" t="s">
        <v>3364</v>
      </c>
      <c r="F1043" s="203" t="s">
        <v>516</v>
      </c>
      <c r="G1043" s="202">
        <v>0.61</v>
      </c>
      <c r="H1043" s="202">
        <v>49.62</v>
      </c>
      <c r="I1043" s="180">
        <v>49.05</v>
      </c>
      <c r="J1043" s="202">
        <v>52.05</v>
      </c>
      <c r="K1043" s="202" t="s">
        <v>45</v>
      </c>
      <c r="L1043" s="202">
        <v>29.92</v>
      </c>
      <c r="M1043" s="202">
        <v>31.75</v>
      </c>
    </row>
    <row r="1044" spans="1:13" ht="16.5" hidden="1" customHeight="1">
      <c r="A1044" s="106" t="s">
        <v>3365</v>
      </c>
      <c r="B1044" s="202" t="s">
        <v>3366</v>
      </c>
      <c r="C1044" s="203" t="s">
        <v>73</v>
      </c>
      <c r="D1044" s="202" t="s">
        <v>3291</v>
      </c>
      <c r="E1044" s="202" t="s">
        <v>3292</v>
      </c>
      <c r="F1044" s="203" t="s">
        <v>516</v>
      </c>
      <c r="G1044" s="202">
        <v>1.361</v>
      </c>
      <c r="H1044" s="202">
        <v>9.1199999999999992</v>
      </c>
      <c r="I1044" s="180">
        <v>9.0399999999999991</v>
      </c>
      <c r="J1044" s="202">
        <v>9.4600000000000009</v>
      </c>
      <c r="K1044" s="202" t="s">
        <v>45</v>
      </c>
      <c r="L1044" s="202">
        <v>12.3</v>
      </c>
      <c r="M1044" s="202">
        <v>12.88</v>
      </c>
    </row>
    <row r="1045" spans="1:13" ht="16.5" hidden="1" customHeight="1">
      <c r="A1045" s="106" t="s">
        <v>3367</v>
      </c>
      <c r="B1045" s="202" t="s">
        <v>3368</v>
      </c>
      <c r="C1045" s="203" t="s">
        <v>73</v>
      </c>
      <c r="D1045" s="202" t="s">
        <v>3291</v>
      </c>
      <c r="E1045" s="202" t="s">
        <v>3369</v>
      </c>
      <c r="F1045" s="203" t="s">
        <v>516</v>
      </c>
      <c r="G1045" s="202">
        <v>5.88</v>
      </c>
      <c r="H1045" s="202">
        <v>13.56</v>
      </c>
      <c r="I1045" s="180">
        <v>13.43</v>
      </c>
      <c r="J1045" s="202">
        <v>14.1</v>
      </c>
      <c r="K1045" s="202" t="s">
        <v>45</v>
      </c>
      <c r="L1045" s="202">
        <v>78.97</v>
      </c>
      <c r="M1045" s="202">
        <v>82.91</v>
      </c>
    </row>
    <row r="1046" spans="1:13" ht="16.5" hidden="1" customHeight="1">
      <c r="A1046" s="106" t="s">
        <v>3370</v>
      </c>
      <c r="B1046" s="202" t="s">
        <v>3371</v>
      </c>
      <c r="C1046" s="203" t="s">
        <v>73</v>
      </c>
      <c r="D1046" s="202" t="s">
        <v>3291</v>
      </c>
      <c r="E1046" s="202" t="s">
        <v>3372</v>
      </c>
      <c r="F1046" s="203" t="s">
        <v>516</v>
      </c>
      <c r="G1046" s="202">
        <v>6.4399999999999999E-2</v>
      </c>
      <c r="H1046" s="202">
        <v>35.229999999999997</v>
      </c>
      <c r="I1046" s="180">
        <v>35.03</v>
      </c>
      <c r="J1046" s="202">
        <v>36.08</v>
      </c>
      <c r="K1046" s="202" t="s">
        <v>45</v>
      </c>
      <c r="L1046" s="202">
        <v>2.2599999999999998</v>
      </c>
      <c r="M1046" s="202">
        <v>2.3199999999999998</v>
      </c>
    </row>
    <row r="1047" spans="1:13" ht="16.5" hidden="1" customHeight="1">
      <c r="A1047" s="106" t="s">
        <v>3373</v>
      </c>
      <c r="B1047" s="202" t="s">
        <v>3374</v>
      </c>
      <c r="C1047" s="203" t="s">
        <v>73</v>
      </c>
      <c r="D1047" s="202" t="s">
        <v>3287</v>
      </c>
      <c r="E1047" s="202" t="s">
        <v>3288</v>
      </c>
      <c r="F1047" s="203" t="s">
        <v>516</v>
      </c>
      <c r="G1047" s="202">
        <v>21.5562</v>
      </c>
      <c r="H1047" s="202">
        <v>6.58</v>
      </c>
      <c r="I1047" s="180">
        <v>6.5</v>
      </c>
      <c r="J1047" s="202">
        <v>6.92</v>
      </c>
      <c r="K1047" s="202" t="s">
        <v>45</v>
      </c>
      <c r="L1047" s="202">
        <v>140.12</v>
      </c>
      <c r="M1047" s="202">
        <v>149.16999999999999</v>
      </c>
    </row>
    <row r="1048" spans="1:13" ht="16.5" hidden="1" customHeight="1">
      <c r="A1048" s="106" t="s">
        <v>3375</v>
      </c>
      <c r="B1048" s="202" t="s">
        <v>3376</v>
      </c>
      <c r="C1048" s="203" t="s">
        <v>73</v>
      </c>
      <c r="D1048" s="202" t="s">
        <v>3275</v>
      </c>
      <c r="E1048" s="202" t="s">
        <v>3377</v>
      </c>
      <c r="F1048" s="203" t="s">
        <v>516</v>
      </c>
      <c r="G1048" s="202">
        <v>8.3199999999999996E-2</v>
      </c>
      <c r="H1048" s="202">
        <v>43.29</v>
      </c>
      <c r="I1048" s="180">
        <v>43.02</v>
      </c>
      <c r="J1048" s="202">
        <v>44.44</v>
      </c>
      <c r="K1048" s="202" t="s">
        <v>45</v>
      </c>
      <c r="L1048" s="202">
        <v>3.58</v>
      </c>
      <c r="M1048" s="202">
        <v>3.7</v>
      </c>
    </row>
    <row r="1049" spans="1:13" ht="16.5" hidden="1" customHeight="1">
      <c r="A1049" s="106" t="s">
        <v>3378</v>
      </c>
      <c r="B1049" s="202" t="s">
        <v>3379</v>
      </c>
      <c r="C1049" s="203" t="s">
        <v>73</v>
      </c>
      <c r="D1049" s="202" t="s">
        <v>3275</v>
      </c>
      <c r="E1049" s="202" t="s">
        <v>3276</v>
      </c>
      <c r="F1049" s="203" t="s">
        <v>516</v>
      </c>
      <c r="G1049" s="202">
        <v>1.87</v>
      </c>
      <c r="H1049" s="202">
        <v>77.900000000000006</v>
      </c>
      <c r="I1049" s="180">
        <v>77.3</v>
      </c>
      <c r="J1049" s="202">
        <v>80.459999999999994</v>
      </c>
      <c r="K1049" s="202" t="s">
        <v>45</v>
      </c>
      <c r="L1049" s="202">
        <v>144.55000000000001</v>
      </c>
      <c r="M1049" s="202">
        <v>150.46</v>
      </c>
    </row>
    <row r="1050" spans="1:13" ht="16.5" hidden="1" customHeight="1">
      <c r="A1050" s="106" t="s">
        <v>3380</v>
      </c>
      <c r="B1050" s="202" t="s">
        <v>3381</v>
      </c>
      <c r="C1050" s="203" t="s">
        <v>73</v>
      </c>
      <c r="D1050" s="202" t="s">
        <v>3382</v>
      </c>
      <c r="E1050" s="202" t="s">
        <v>3383</v>
      </c>
      <c r="F1050" s="203" t="s">
        <v>516</v>
      </c>
      <c r="G1050" s="202">
        <v>0.61</v>
      </c>
      <c r="H1050" s="202">
        <v>19.420000000000002</v>
      </c>
      <c r="I1050" s="180">
        <v>19.16</v>
      </c>
      <c r="J1050" s="202">
        <v>20.51</v>
      </c>
      <c r="K1050" s="202" t="s">
        <v>45</v>
      </c>
      <c r="L1050" s="202">
        <v>11.69</v>
      </c>
      <c r="M1050" s="202">
        <v>12.51</v>
      </c>
    </row>
    <row r="1051" spans="1:13" ht="16.5" hidden="1" customHeight="1">
      <c r="A1051" s="106" t="s">
        <v>3384</v>
      </c>
      <c r="B1051" s="202" t="s">
        <v>3385</v>
      </c>
      <c r="C1051" s="203" t="s">
        <v>73</v>
      </c>
      <c r="D1051" s="202" t="s">
        <v>3386</v>
      </c>
      <c r="E1051" s="202" t="s">
        <v>45</v>
      </c>
      <c r="F1051" s="203" t="s">
        <v>516</v>
      </c>
      <c r="G1051" s="202">
        <v>0.78039999999999998</v>
      </c>
      <c r="H1051" s="202">
        <v>26.71</v>
      </c>
      <c r="I1051" s="180">
        <v>26.36</v>
      </c>
      <c r="J1051" s="202">
        <v>28.21</v>
      </c>
      <c r="K1051" s="202" t="s">
        <v>45</v>
      </c>
      <c r="L1051" s="202">
        <v>20.57</v>
      </c>
      <c r="M1051" s="202">
        <v>22.02</v>
      </c>
    </row>
    <row r="1052" spans="1:13" ht="16.5" hidden="1" customHeight="1">
      <c r="A1052" s="106" t="s">
        <v>3387</v>
      </c>
      <c r="B1052" s="202" t="s">
        <v>3388</v>
      </c>
      <c r="C1052" s="203" t="s">
        <v>73</v>
      </c>
      <c r="D1052" s="202" t="s">
        <v>3389</v>
      </c>
      <c r="E1052" s="202" t="s">
        <v>3390</v>
      </c>
      <c r="F1052" s="203" t="s">
        <v>516</v>
      </c>
      <c r="G1052" s="202">
        <v>0.61</v>
      </c>
      <c r="H1052" s="202">
        <v>37.44</v>
      </c>
      <c r="I1052" s="180">
        <v>37.18</v>
      </c>
      <c r="J1052" s="202">
        <v>38.520000000000003</v>
      </c>
      <c r="K1052" s="202" t="s">
        <v>45</v>
      </c>
      <c r="L1052" s="202">
        <v>22.68</v>
      </c>
      <c r="M1052" s="202">
        <v>23.5</v>
      </c>
    </row>
    <row r="1053" spans="1:13" ht="16.5" hidden="1" customHeight="1">
      <c r="A1053" s="106" t="s">
        <v>3391</v>
      </c>
      <c r="B1053" s="202" t="s">
        <v>3392</v>
      </c>
      <c r="C1053" s="203" t="s">
        <v>73</v>
      </c>
      <c r="D1053" s="202" t="s">
        <v>3393</v>
      </c>
      <c r="E1053" s="202" t="s">
        <v>3394</v>
      </c>
      <c r="F1053" s="203" t="s">
        <v>516</v>
      </c>
      <c r="G1053" s="202">
        <v>1.4263999999999999</v>
      </c>
      <c r="H1053" s="202">
        <v>36.950000000000003</v>
      </c>
      <c r="I1053" s="180">
        <v>36.69</v>
      </c>
      <c r="J1053" s="202">
        <v>38.049999999999997</v>
      </c>
      <c r="K1053" s="202" t="s">
        <v>45</v>
      </c>
      <c r="L1053" s="202">
        <v>52.33</v>
      </c>
      <c r="M1053" s="202">
        <v>54.27</v>
      </c>
    </row>
    <row r="1054" spans="1:13" ht="16.5" hidden="1" customHeight="1">
      <c r="A1054" s="106" t="s">
        <v>3395</v>
      </c>
      <c r="B1054" s="202" t="s">
        <v>3396</v>
      </c>
      <c r="C1054" s="203" t="s">
        <v>73</v>
      </c>
      <c r="D1054" s="202" t="s">
        <v>3301</v>
      </c>
      <c r="E1054" s="202" t="s">
        <v>3397</v>
      </c>
      <c r="F1054" s="203" t="s">
        <v>516</v>
      </c>
      <c r="G1054" s="202">
        <v>0.63200000000000001</v>
      </c>
      <c r="H1054" s="202">
        <v>16.78</v>
      </c>
      <c r="I1054" s="180">
        <v>16.71</v>
      </c>
      <c r="J1054" s="202">
        <v>17.059999999999999</v>
      </c>
      <c r="K1054" s="202" t="s">
        <v>45</v>
      </c>
      <c r="L1054" s="202">
        <v>10.56</v>
      </c>
      <c r="M1054" s="202">
        <v>10.78</v>
      </c>
    </row>
    <row r="1055" spans="1:13" ht="16.5" hidden="1" customHeight="1">
      <c r="A1055" s="106" t="s">
        <v>3398</v>
      </c>
      <c r="B1055" s="202" t="s">
        <v>3399</v>
      </c>
      <c r="C1055" s="203" t="s">
        <v>73</v>
      </c>
      <c r="D1055" s="202" t="s">
        <v>3307</v>
      </c>
      <c r="E1055" s="202" t="s">
        <v>3308</v>
      </c>
      <c r="F1055" s="203" t="s">
        <v>516</v>
      </c>
      <c r="G1055" s="202">
        <v>0.1</v>
      </c>
      <c r="H1055" s="202">
        <v>35.9</v>
      </c>
      <c r="I1055" s="180">
        <v>35.42</v>
      </c>
      <c r="J1055" s="202">
        <v>37.94</v>
      </c>
      <c r="K1055" s="202" t="s">
        <v>45</v>
      </c>
      <c r="L1055" s="202">
        <v>3.54</v>
      </c>
      <c r="M1055" s="202">
        <v>3.79</v>
      </c>
    </row>
    <row r="1056" spans="1:13" ht="16.5" hidden="1" customHeight="1">
      <c r="A1056" s="106" t="s">
        <v>3400</v>
      </c>
      <c r="B1056" s="202" t="s">
        <v>3401</v>
      </c>
      <c r="C1056" s="203" t="s">
        <v>73</v>
      </c>
      <c r="D1056" s="202" t="s">
        <v>3307</v>
      </c>
      <c r="E1056" s="202" t="s">
        <v>3402</v>
      </c>
      <c r="F1056" s="203" t="s">
        <v>516</v>
      </c>
      <c r="G1056" s="202">
        <v>0.29430000000000001</v>
      </c>
      <c r="H1056" s="202">
        <v>41.75</v>
      </c>
      <c r="I1056" s="180">
        <v>41.15</v>
      </c>
      <c r="J1056" s="202">
        <v>44.3</v>
      </c>
      <c r="K1056" s="202" t="s">
        <v>45</v>
      </c>
      <c r="L1056" s="202">
        <v>12.11</v>
      </c>
      <c r="M1056" s="202">
        <v>13.04</v>
      </c>
    </row>
    <row r="1057" spans="1:13" ht="16.5" hidden="1" customHeight="1">
      <c r="A1057" s="106" t="s">
        <v>3403</v>
      </c>
      <c r="B1057" s="202" t="s">
        <v>3404</v>
      </c>
      <c r="C1057" s="203" t="s">
        <v>73</v>
      </c>
      <c r="D1057" s="202" t="s">
        <v>3405</v>
      </c>
      <c r="E1057" s="202" t="s">
        <v>595</v>
      </c>
      <c r="F1057" s="203" t="s">
        <v>516</v>
      </c>
      <c r="G1057" s="202">
        <v>32.516800000000003</v>
      </c>
      <c r="H1057" s="202">
        <v>54.83</v>
      </c>
      <c r="I1057" s="180">
        <v>53.55</v>
      </c>
      <c r="J1057" s="202">
        <v>60.28</v>
      </c>
      <c r="K1057" s="202" t="s">
        <v>45</v>
      </c>
      <c r="L1057" s="202">
        <v>1741.27</v>
      </c>
      <c r="M1057" s="202">
        <v>1960.11</v>
      </c>
    </row>
    <row r="1058" spans="1:13" ht="16.5" hidden="1" customHeight="1">
      <c r="A1058" s="106" t="s">
        <v>3406</v>
      </c>
      <c r="B1058" s="202" t="s">
        <v>3407</v>
      </c>
      <c r="C1058" s="203" t="s">
        <v>73</v>
      </c>
      <c r="D1058" s="202" t="s">
        <v>3405</v>
      </c>
      <c r="E1058" s="202" t="s">
        <v>599</v>
      </c>
      <c r="F1058" s="203" t="s">
        <v>516</v>
      </c>
      <c r="G1058" s="202">
        <v>80.38</v>
      </c>
      <c r="H1058" s="202">
        <v>71.430000000000007</v>
      </c>
      <c r="I1058" s="180">
        <v>69.680000000000007</v>
      </c>
      <c r="J1058" s="202">
        <v>78.84</v>
      </c>
      <c r="K1058" s="202" t="s">
        <v>45</v>
      </c>
      <c r="L1058" s="202">
        <v>5600.88</v>
      </c>
      <c r="M1058" s="202">
        <v>6337.16</v>
      </c>
    </row>
    <row r="1059" spans="1:13" ht="16.5" hidden="1" customHeight="1">
      <c r="A1059" s="106" t="s">
        <v>3408</v>
      </c>
      <c r="B1059" s="202" t="s">
        <v>3409</v>
      </c>
      <c r="C1059" s="203" t="s">
        <v>73</v>
      </c>
      <c r="D1059" s="202" t="s">
        <v>3410</v>
      </c>
      <c r="E1059" s="202" t="s">
        <v>3411</v>
      </c>
      <c r="F1059" s="203" t="s">
        <v>516</v>
      </c>
      <c r="G1059" s="202">
        <v>33.404400000000003</v>
      </c>
      <c r="H1059" s="202">
        <v>58.89</v>
      </c>
      <c r="I1059" s="180">
        <v>57.61</v>
      </c>
      <c r="J1059" s="202">
        <v>64.33</v>
      </c>
      <c r="K1059" s="202" t="s">
        <v>45</v>
      </c>
      <c r="L1059" s="202">
        <v>1924.43</v>
      </c>
      <c r="M1059" s="202">
        <v>2148.91</v>
      </c>
    </row>
    <row r="1060" spans="1:13" ht="16.5" hidden="1" customHeight="1">
      <c r="A1060" s="106" t="s">
        <v>3412</v>
      </c>
      <c r="B1060" s="202" t="s">
        <v>3413</v>
      </c>
      <c r="C1060" s="203" t="s">
        <v>73</v>
      </c>
      <c r="D1060" s="202" t="s">
        <v>3414</v>
      </c>
      <c r="E1060" s="202" t="s">
        <v>45</v>
      </c>
      <c r="F1060" s="203" t="s">
        <v>516</v>
      </c>
      <c r="G1060" s="202">
        <v>3.0049999999999999</v>
      </c>
      <c r="H1060" s="202">
        <v>77.41</v>
      </c>
      <c r="I1060" s="180">
        <v>76.709999999999994</v>
      </c>
      <c r="J1060" s="202">
        <v>80.39</v>
      </c>
      <c r="K1060" s="202" t="s">
        <v>45</v>
      </c>
      <c r="L1060" s="202">
        <v>230.51</v>
      </c>
      <c r="M1060" s="202">
        <v>241.57</v>
      </c>
    </row>
    <row r="1061" spans="1:13" ht="16.5" hidden="1" customHeight="1">
      <c r="A1061" s="106" t="s">
        <v>3415</v>
      </c>
      <c r="B1061" s="202" t="s">
        <v>3416</v>
      </c>
      <c r="C1061" s="203" t="s">
        <v>73</v>
      </c>
      <c r="D1061" s="202" t="s">
        <v>3339</v>
      </c>
      <c r="E1061" s="202" t="s">
        <v>3417</v>
      </c>
      <c r="F1061" s="203" t="s">
        <v>516</v>
      </c>
      <c r="G1061" s="202">
        <v>2.7065999999999999</v>
      </c>
      <c r="H1061" s="202">
        <v>22.2</v>
      </c>
      <c r="I1061" s="180">
        <v>21.92</v>
      </c>
      <c r="J1061" s="202">
        <v>23.38</v>
      </c>
      <c r="K1061" s="202" t="s">
        <v>45</v>
      </c>
      <c r="L1061" s="202">
        <v>59.33</v>
      </c>
      <c r="M1061" s="202">
        <v>63.28</v>
      </c>
    </row>
    <row r="1062" spans="1:13" ht="16.5" hidden="1" customHeight="1">
      <c r="A1062" s="106" t="s">
        <v>3418</v>
      </c>
      <c r="B1062" s="202" t="s">
        <v>3419</v>
      </c>
      <c r="C1062" s="203" t="s">
        <v>73</v>
      </c>
      <c r="D1062" s="202" t="s">
        <v>1301</v>
      </c>
      <c r="E1062" s="202" t="s">
        <v>3420</v>
      </c>
      <c r="F1062" s="203" t="s">
        <v>516</v>
      </c>
      <c r="G1062" s="202">
        <v>0.02</v>
      </c>
      <c r="H1062" s="202">
        <v>238.2</v>
      </c>
      <c r="I1062" s="121">
        <v>412.9</v>
      </c>
      <c r="J1062" s="202">
        <v>435.48</v>
      </c>
      <c r="K1062" s="202" t="s">
        <v>45</v>
      </c>
      <c r="L1062" s="202">
        <v>8.26</v>
      </c>
      <c r="M1062" s="202">
        <v>8.7100000000000009</v>
      </c>
    </row>
    <row r="1063" spans="1:13" ht="16.5" hidden="1" customHeight="1">
      <c r="A1063" s="106" t="s">
        <v>3421</v>
      </c>
      <c r="B1063" s="202" t="s">
        <v>3422</v>
      </c>
      <c r="C1063" s="203" t="s">
        <v>73</v>
      </c>
      <c r="D1063" s="202" t="s">
        <v>3324</v>
      </c>
      <c r="E1063" s="202" t="s">
        <v>3423</v>
      </c>
      <c r="F1063" s="203" t="s">
        <v>516</v>
      </c>
      <c r="G1063" s="202">
        <v>0.81599999999999995</v>
      </c>
      <c r="H1063" s="202">
        <v>73.349999999999994</v>
      </c>
      <c r="I1063" s="121">
        <v>252</v>
      </c>
      <c r="J1063" s="202">
        <v>253.82</v>
      </c>
      <c r="K1063" s="202" t="s">
        <v>45</v>
      </c>
      <c r="L1063" s="202">
        <v>205.63</v>
      </c>
      <c r="M1063" s="202">
        <v>207.12</v>
      </c>
    </row>
    <row r="1064" spans="1:13" ht="16.5" hidden="1" customHeight="1">
      <c r="A1064" s="106" t="s">
        <v>3424</v>
      </c>
      <c r="B1064" s="107" t="s">
        <v>622</v>
      </c>
      <c r="C1064" s="108" t="s">
        <v>73</v>
      </c>
      <c r="D1064" s="107" t="s">
        <v>623</v>
      </c>
      <c r="E1064" s="107" t="s">
        <v>45</v>
      </c>
      <c r="F1064" s="108" t="s">
        <v>80</v>
      </c>
      <c r="G1064" s="107">
        <v>17668.969799999999</v>
      </c>
      <c r="H1064" s="107">
        <v>1</v>
      </c>
      <c r="I1064" s="120">
        <v>1</v>
      </c>
      <c r="J1064" s="107">
        <v>1</v>
      </c>
      <c r="K1064" s="107">
        <v>0</v>
      </c>
      <c r="L1064" s="107">
        <v>17668.97</v>
      </c>
      <c r="M1064" s="107">
        <v>17668.97</v>
      </c>
    </row>
    <row r="1065" spans="1:13" ht="16.5" hidden="1" customHeight="1">
      <c r="A1065" s="106" t="s">
        <v>3425</v>
      </c>
      <c r="B1065" s="107" t="s">
        <v>625</v>
      </c>
      <c r="C1065" s="108" t="s">
        <v>73</v>
      </c>
      <c r="D1065" s="107" t="s">
        <v>626</v>
      </c>
      <c r="E1065" s="107" t="s">
        <v>45</v>
      </c>
      <c r="F1065" s="108" t="s">
        <v>80</v>
      </c>
      <c r="G1065" s="107">
        <v>2221.8942000000002</v>
      </c>
      <c r="H1065" s="107">
        <v>1</v>
      </c>
      <c r="I1065" s="120">
        <v>1</v>
      </c>
      <c r="J1065" s="107">
        <v>1</v>
      </c>
      <c r="K1065" s="107">
        <v>0</v>
      </c>
      <c r="L1065" s="107">
        <v>2221.89</v>
      </c>
      <c r="M1065" s="107">
        <v>2221.89</v>
      </c>
    </row>
    <row r="1066" spans="1:13" ht="16.5" hidden="1" customHeight="1">
      <c r="A1066" s="106" t="s">
        <v>3426</v>
      </c>
      <c r="B1066" s="107" t="s">
        <v>630</v>
      </c>
      <c r="C1066" s="108" t="s">
        <v>73</v>
      </c>
      <c r="D1066" s="107" t="s">
        <v>631</v>
      </c>
      <c r="E1066" s="107" t="s">
        <v>45</v>
      </c>
      <c r="F1066" s="108" t="s">
        <v>80</v>
      </c>
      <c r="G1066" s="107">
        <v>8046.6188000000002</v>
      </c>
      <c r="H1066" s="107">
        <v>1</v>
      </c>
      <c r="I1066" s="120">
        <v>1</v>
      </c>
      <c r="J1066" s="107">
        <v>1</v>
      </c>
      <c r="K1066" s="107">
        <v>0</v>
      </c>
      <c r="L1066" s="107">
        <v>8046.62</v>
      </c>
      <c r="M1066" s="107">
        <v>8046.62</v>
      </c>
    </row>
    <row r="1067" spans="1:13" ht="16.5" hidden="1" customHeight="1">
      <c r="A1067" s="106" t="s">
        <v>3427</v>
      </c>
      <c r="B1067" s="107" t="s">
        <v>635</v>
      </c>
      <c r="C1067" s="108" t="s">
        <v>73</v>
      </c>
      <c r="D1067" s="107" t="s">
        <v>636</v>
      </c>
      <c r="E1067" s="107" t="s">
        <v>45</v>
      </c>
      <c r="F1067" s="108" t="s">
        <v>80</v>
      </c>
      <c r="G1067" s="107">
        <v>7265.3235000000004</v>
      </c>
      <c r="H1067" s="107">
        <v>1</v>
      </c>
      <c r="I1067" s="120">
        <v>1</v>
      </c>
      <c r="J1067" s="107">
        <v>1</v>
      </c>
      <c r="K1067" s="107">
        <v>0</v>
      </c>
      <c r="L1067" s="107">
        <v>7265.32</v>
      </c>
      <c r="M1067" s="107">
        <v>7265.32</v>
      </c>
    </row>
    <row r="1068" spans="1:13" ht="16.5" hidden="1" customHeight="1">
      <c r="A1068" s="111" t="s">
        <v>3428</v>
      </c>
      <c r="B1068" s="125" t="s">
        <v>640</v>
      </c>
      <c r="C1068" s="126" t="s">
        <v>73</v>
      </c>
      <c r="D1068" s="125" t="s">
        <v>284</v>
      </c>
      <c r="E1068" s="125" t="s">
        <v>641</v>
      </c>
      <c r="F1068" s="126" t="s">
        <v>103</v>
      </c>
      <c r="G1068" s="125">
        <v>47.628</v>
      </c>
      <c r="H1068" s="125">
        <v>6.38</v>
      </c>
      <c r="I1068" s="121">
        <v>7.48</v>
      </c>
      <c r="J1068" s="125">
        <v>8.7520000000000007</v>
      </c>
      <c r="K1068" s="125">
        <v>17</v>
      </c>
      <c r="L1068" s="125">
        <v>356.26</v>
      </c>
      <c r="M1068" s="125">
        <v>416.84</v>
      </c>
    </row>
    <row r="1069" spans="1:13" ht="16.5" hidden="1" customHeight="1">
      <c r="A1069" s="111" t="s">
        <v>3429</v>
      </c>
      <c r="B1069" s="125" t="s">
        <v>640</v>
      </c>
      <c r="C1069" s="126" t="s">
        <v>73</v>
      </c>
      <c r="D1069" s="125" t="s">
        <v>284</v>
      </c>
      <c r="E1069" s="125" t="s">
        <v>641</v>
      </c>
      <c r="F1069" s="126" t="s">
        <v>103</v>
      </c>
      <c r="G1069" s="125">
        <v>20.6388</v>
      </c>
      <c r="H1069" s="125">
        <v>6.38</v>
      </c>
      <c r="I1069" s="121">
        <v>7.58</v>
      </c>
      <c r="J1069" s="125">
        <v>8.8320000000000007</v>
      </c>
      <c r="K1069" s="125">
        <v>16.52</v>
      </c>
      <c r="L1069" s="125">
        <v>156.44</v>
      </c>
      <c r="M1069" s="125">
        <v>182.28</v>
      </c>
    </row>
    <row r="1070" spans="1:13" ht="16.5" hidden="1" customHeight="1">
      <c r="A1070" s="111" t="s">
        <v>3430</v>
      </c>
      <c r="B1070" s="125" t="s">
        <v>640</v>
      </c>
      <c r="C1070" s="126" t="s">
        <v>73</v>
      </c>
      <c r="D1070" s="125" t="s">
        <v>284</v>
      </c>
      <c r="E1070" s="125" t="s">
        <v>641</v>
      </c>
      <c r="F1070" s="126" t="s">
        <v>103</v>
      </c>
      <c r="G1070" s="125">
        <v>16.816800000000001</v>
      </c>
      <c r="H1070" s="125">
        <v>6.38</v>
      </c>
      <c r="I1070" s="121">
        <v>7.58</v>
      </c>
      <c r="J1070" s="125">
        <v>8.8689999999999998</v>
      </c>
      <c r="K1070" s="125">
        <v>17</v>
      </c>
      <c r="L1070" s="125">
        <v>127.47</v>
      </c>
      <c r="M1070" s="125">
        <v>149.15</v>
      </c>
    </row>
    <row r="1071" spans="1:13" ht="16.5" hidden="1" customHeight="1">
      <c r="A1071" s="111" t="s">
        <v>3431</v>
      </c>
      <c r="B1071" s="125" t="s">
        <v>643</v>
      </c>
      <c r="C1071" s="126" t="s">
        <v>73</v>
      </c>
      <c r="D1071" s="125" t="s">
        <v>644</v>
      </c>
      <c r="E1071" s="125" t="s">
        <v>645</v>
      </c>
      <c r="F1071" s="126" t="s">
        <v>103</v>
      </c>
      <c r="G1071" s="125">
        <v>73.345600000000005</v>
      </c>
      <c r="H1071" s="125">
        <v>5.65</v>
      </c>
      <c r="I1071" s="121">
        <v>6.17</v>
      </c>
      <c r="J1071" s="125">
        <v>7.1890000000000001</v>
      </c>
      <c r="K1071" s="125">
        <v>16.52</v>
      </c>
      <c r="L1071" s="125">
        <v>452.54</v>
      </c>
      <c r="M1071" s="125">
        <v>527.28</v>
      </c>
    </row>
    <row r="1072" spans="1:13" ht="16.5" hidden="1" customHeight="1">
      <c r="A1072" s="111" t="s">
        <v>3432</v>
      </c>
      <c r="B1072" s="125" t="s">
        <v>643</v>
      </c>
      <c r="C1072" s="126" t="s">
        <v>73</v>
      </c>
      <c r="D1072" s="125" t="s">
        <v>644</v>
      </c>
      <c r="E1072" s="125" t="s">
        <v>645</v>
      </c>
      <c r="F1072" s="126" t="s">
        <v>103</v>
      </c>
      <c r="G1072" s="125">
        <v>75.641900000000007</v>
      </c>
      <c r="H1072" s="125">
        <v>5.65</v>
      </c>
      <c r="I1072" s="121">
        <v>6.17</v>
      </c>
      <c r="J1072" s="125">
        <v>7.2190000000000003</v>
      </c>
      <c r="K1072" s="125">
        <v>17</v>
      </c>
      <c r="L1072" s="125">
        <v>466.71</v>
      </c>
      <c r="M1072" s="125">
        <v>546.05999999999995</v>
      </c>
    </row>
    <row r="1073" spans="1:13" ht="16.5" hidden="1" customHeight="1">
      <c r="A1073" s="111" t="s">
        <v>3433</v>
      </c>
      <c r="B1073" s="125" t="s">
        <v>643</v>
      </c>
      <c r="C1073" s="126" t="s">
        <v>73</v>
      </c>
      <c r="D1073" s="125" t="s">
        <v>644</v>
      </c>
      <c r="E1073" s="125" t="s">
        <v>645</v>
      </c>
      <c r="F1073" s="126" t="s">
        <v>103</v>
      </c>
      <c r="G1073" s="125">
        <v>603.25519999999995</v>
      </c>
      <c r="H1073" s="125">
        <v>5.65</v>
      </c>
      <c r="I1073" s="121">
        <v>6.25</v>
      </c>
      <c r="J1073" s="125">
        <v>7.3129999999999997</v>
      </c>
      <c r="K1073" s="125">
        <v>17</v>
      </c>
      <c r="L1073" s="125">
        <v>3770.35</v>
      </c>
      <c r="M1073" s="125">
        <v>4411.6099999999997</v>
      </c>
    </row>
    <row r="1074" spans="1:13" ht="16.5" hidden="1" customHeight="1">
      <c r="A1074" s="111" t="s">
        <v>3434</v>
      </c>
      <c r="B1074" s="125" t="s">
        <v>643</v>
      </c>
      <c r="C1074" s="126" t="s">
        <v>73</v>
      </c>
      <c r="D1074" s="125" t="s">
        <v>644</v>
      </c>
      <c r="E1074" s="125" t="s">
        <v>645</v>
      </c>
      <c r="F1074" s="126" t="s">
        <v>103</v>
      </c>
      <c r="G1074" s="125">
        <v>28.904800000000002</v>
      </c>
      <c r="H1074" s="125">
        <v>5.65</v>
      </c>
      <c r="I1074" s="121">
        <v>6.25</v>
      </c>
      <c r="J1074" s="125">
        <v>7.2830000000000004</v>
      </c>
      <c r="K1074" s="125">
        <v>16.52</v>
      </c>
      <c r="L1074" s="125">
        <v>180.66</v>
      </c>
      <c r="M1074" s="125">
        <v>210.51</v>
      </c>
    </row>
    <row r="1075" spans="1:13" ht="16.5" hidden="1" customHeight="1">
      <c r="A1075" s="111" t="s">
        <v>3435</v>
      </c>
      <c r="B1075" s="125" t="s">
        <v>649</v>
      </c>
      <c r="C1075" s="126" t="s">
        <v>73</v>
      </c>
      <c r="D1075" s="125" t="s">
        <v>650</v>
      </c>
      <c r="E1075" s="125" t="s">
        <v>651</v>
      </c>
      <c r="F1075" s="126" t="s">
        <v>652</v>
      </c>
      <c r="G1075" s="125">
        <v>36114.952299999997</v>
      </c>
      <c r="H1075" s="125">
        <v>0.77</v>
      </c>
      <c r="I1075" s="180">
        <v>0.62</v>
      </c>
      <c r="J1075" s="125">
        <v>0.72499999999999998</v>
      </c>
      <c r="K1075" s="125">
        <v>17</v>
      </c>
      <c r="L1075" s="125">
        <v>22391.27</v>
      </c>
      <c r="M1075" s="125">
        <v>26183.34</v>
      </c>
    </row>
    <row r="1076" spans="1:13" ht="16.5" hidden="1" customHeight="1">
      <c r="A1076" s="111" t="s">
        <v>3436</v>
      </c>
      <c r="B1076" s="125" t="s">
        <v>649</v>
      </c>
      <c r="C1076" s="126" t="s">
        <v>73</v>
      </c>
      <c r="D1076" s="125" t="s">
        <v>650</v>
      </c>
      <c r="E1076" s="125" t="s">
        <v>651</v>
      </c>
      <c r="F1076" s="126" t="s">
        <v>3437</v>
      </c>
      <c r="G1076" s="125">
        <v>2951.6266999999998</v>
      </c>
      <c r="H1076" s="125">
        <v>0.77</v>
      </c>
      <c r="I1076" s="180">
        <v>0.62</v>
      </c>
      <c r="J1076" s="125">
        <v>0.72199999999999998</v>
      </c>
      <c r="K1076" s="125">
        <v>16.52</v>
      </c>
      <c r="L1076" s="125">
        <v>1830.01</v>
      </c>
      <c r="M1076" s="125">
        <v>2131.0700000000002</v>
      </c>
    </row>
    <row r="1077" spans="1:13" ht="16.5" hidden="1" customHeight="1">
      <c r="A1077" s="106" t="s">
        <v>3438</v>
      </c>
      <c r="B1077" s="107" t="s">
        <v>655</v>
      </c>
      <c r="C1077" s="108" t="s">
        <v>86</v>
      </c>
      <c r="D1077" s="107" t="s">
        <v>656</v>
      </c>
      <c r="E1077" s="107" t="s">
        <v>45</v>
      </c>
      <c r="F1077" s="108" t="s">
        <v>80</v>
      </c>
      <c r="G1077" s="107">
        <v>9671.3914000000004</v>
      </c>
      <c r="H1077" s="107">
        <v>1</v>
      </c>
      <c r="I1077" s="120">
        <v>1</v>
      </c>
      <c r="J1077" s="107">
        <v>1</v>
      </c>
      <c r="K1077" s="107">
        <v>0</v>
      </c>
      <c r="L1077" s="107">
        <v>9671.39</v>
      </c>
      <c r="M1077" s="107">
        <v>9671.39</v>
      </c>
    </row>
    <row r="1078" spans="1:13" ht="16.5" hidden="1" customHeight="1">
      <c r="A1078" s="106" t="s">
        <v>3439</v>
      </c>
      <c r="B1078" s="107" t="s">
        <v>3440</v>
      </c>
      <c r="C1078" s="108" t="s">
        <v>73</v>
      </c>
      <c r="D1078" s="107" t="s">
        <v>3441</v>
      </c>
      <c r="E1078" s="107" t="s">
        <v>45</v>
      </c>
      <c r="F1078" s="108" t="s">
        <v>80</v>
      </c>
      <c r="G1078" s="107">
        <v>3539.4110000000001</v>
      </c>
      <c r="H1078" s="107">
        <v>1</v>
      </c>
      <c r="I1078" s="120">
        <v>1</v>
      </c>
      <c r="J1078" s="107">
        <v>1</v>
      </c>
      <c r="K1078" s="107">
        <v>0</v>
      </c>
      <c r="L1078" s="107">
        <v>3539.41</v>
      </c>
      <c r="M1078" s="107">
        <v>3539.41</v>
      </c>
    </row>
    <row r="1079" spans="1:13" ht="16.5" hidden="1" customHeight="1">
      <c r="A1079" s="106" t="s">
        <v>3442</v>
      </c>
      <c r="B1079" s="107" t="s">
        <v>3443</v>
      </c>
      <c r="C1079" s="108" t="s">
        <v>73</v>
      </c>
      <c r="D1079" s="107" t="s">
        <v>623</v>
      </c>
      <c r="E1079" s="107" t="s">
        <v>45</v>
      </c>
      <c r="F1079" s="108" t="s">
        <v>80</v>
      </c>
      <c r="G1079" s="107">
        <v>1304.9460999999999</v>
      </c>
      <c r="H1079" s="107">
        <v>1</v>
      </c>
      <c r="I1079" s="120">
        <v>1</v>
      </c>
      <c r="J1079" s="107">
        <v>1</v>
      </c>
      <c r="K1079" s="107">
        <v>0</v>
      </c>
      <c r="L1079" s="107">
        <v>1304.95</v>
      </c>
      <c r="M1079" s="107">
        <v>1304.95</v>
      </c>
    </row>
    <row r="1080" spans="1:13" ht="16.5" hidden="1" customHeight="1">
      <c r="A1080" s="106" t="s">
        <v>3444</v>
      </c>
      <c r="B1080" s="107" t="s">
        <v>3445</v>
      </c>
      <c r="C1080" s="108" t="s">
        <v>73</v>
      </c>
      <c r="D1080" s="107" t="s">
        <v>628</v>
      </c>
      <c r="E1080" s="107" t="s">
        <v>45</v>
      </c>
      <c r="F1080" s="108" t="s">
        <v>80</v>
      </c>
      <c r="G1080" s="107">
        <v>380.06909999999999</v>
      </c>
      <c r="H1080" s="107">
        <v>1</v>
      </c>
      <c r="I1080" s="120">
        <v>1</v>
      </c>
      <c r="J1080" s="107">
        <v>1</v>
      </c>
      <c r="K1080" s="107">
        <v>0</v>
      </c>
      <c r="L1080" s="107">
        <v>380.07</v>
      </c>
      <c r="M1080" s="107">
        <v>380.07</v>
      </c>
    </row>
    <row r="1081" spans="1:13" ht="16.5" hidden="1" customHeight="1">
      <c r="A1081" s="106" t="s">
        <v>3446</v>
      </c>
      <c r="B1081" s="107" t="s">
        <v>3447</v>
      </c>
      <c r="C1081" s="108" t="s">
        <v>73</v>
      </c>
      <c r="D1081" s="107" t="s">
        <v>633</v>
      </c>
      <c r="E1081" s="107" t="s">
        <v>45</v>
      </c>
      <c r="F1081" s="108" t="s">
        <v>80</v>
      </c>
      <c r="G1081" s="107">
        <v>971.87509999999997</v>
      </c>
      <c r="H1081" s="107">
        <v>1</v>
      </c>
      <c r="I1081" s="120">
        <v>1</v>
      </c>
      <c r="J1081" s="107">
        <v>1</v>
      </c>
      <c r="K1081" s="107">
        <v>0</v>
      </c>
      <c r="L1081" s="107">
        <v>971.88</v>
      </c>
      <c r="M1081" s="107">
        <v>971.88</v>
      </c>
    </row>
    <row r="1082" spans="1:13" ht="16.5" hidden="1" customHeight="1">
      <c r="A1082" s="106" t="s">
        <v>3448</v>
      </c>
      <c r="B1082" s="107" t="s">
        <v>3449</v>
      </c>
      <c r="C1082" s="108" t="s">
        <v>73</v>
      </c>
      <c r="D1082" s="107" t="s">
        <v>638</v>
      </c>
      <c r="E1082" s="107" t="s">
        <v>45</v>
      </c>
      <c r="F1082" s="108" t="s">
        <v>80</v>
      </c>
      <c r="G1082" s="107">
        <v>1069.7436</v>
      </c>
      <c r="H1082" s="107">
        <v>1</v>
      </c>
      <c r="I1082" s="120">
        <v>1</v>
      </c>
      <c r="J1082" s="107">
        <v>1</v>
      </c>
      <c r="K1082" s="107">
        <v>0</v>
      </c>
      <c r="L1082" s="107">
        <v>1069.74</v>
      </c>
      <c r="M1082" s="107">
        <v>1069.74</v>
      </c>
    </row>
    <row r="1083" spans="1:13" ht="16.5" hidden="1" customHeight="1">
      <c r="A1083" s="106" t="s">
        <v>3450</v>
      </c>
      <c r="B1083" s="109" t="s">
        <v>3451</v>
      </c>
      <c r="C1083" s="110" t="s">
        <v>73</v>
      </c>
      <c r="D1083" s="109" t="s">
        <v>284</v>
      </c>
      <c r="E1083" s="109" t="s">
        <v>641</v>
      </c>
      <c r="F1083" s="110" t="s">
        <v>103</v>
      </c>
      <c r="G1083" s="109">
        <v>12.390499999999999</v>
      </c>
      <c r="H1083" s="109">
        <v>5.81</v>
      </c>
      <c r="I1083" s="121">
        <v>7.48</v>
      </c>
      <c r="J1083" s="109">
        <v>8.7520000000000007</v>
      </c>
      <c r="K1083" s="109">
        <v>17</v>
      </c>
      <c r="L1083" s="109">
        <v>92.68</v>
      </c>
      <c r="M1083" s="109">
        <v>108.44</v>
      </c>
    </row>
    <row r="1084" spans="1:13" ht="16.5" hidden="1" customHeight="1">
      <c r="A1084" s="111" t="s">
        <v>3452</v>
      </c>
      <c r="B1084" s="125" t="s">
        <v>3453</v>
      </c>
      <c r="C1084" s="126" t="s">
        <v>73</v>
      </c>
      <c r="D1084" s="125" t="s">
        <v>644</v>
      </c>
      <c r="E1084" s="125" t="s">
        <v>645</v>
      </c>
      <c r="F1084" s="126" t="s">
        <v>103</v>
      </c>
      <c r="G1084" s="125">
        <v>16.835599999999999</v>
      </c>
      <c r="H1084" s="125">
        <v>4.97</v>
      </c>
      <c r="I1084" s="121">
        <v>6.17</v>
      </c>
      <c r="J1084" s="125">
        <v>7.2190000000000003</v>
      </c>
      <c r="K1084" s="125">
        <v>17</v>
      </c>
      <c r="L1084" s="125">
        <v>103.88</v>
      </c>
      <c r="M1084" s="125">
        <v>121.54</v>
      </c>
    </row>
    <row r="1085" spans="1:13" ht="16.5" hidden="1" customHeight="1">
      <c r="A1085" s="111" t="s">
        <v>3454</v>
      </c>
      <c r="B1085" s="125" t="s">
        <v>3453</v>
      </c>
      <c r="C1085" s="126" t="s">
        <v>73</v>
      </c>
      <c r="D1085" s="125" t="s">
        <v>644</v>
      </c>
      <c r="E1085" s="125" t="s">
        <v>645</v>
      </c>
      <c r="F1085" s="126" t="s">
        <v>103</v>
      </c>
      <c r="G1085" s="125">
        <v>19.542899999999999</v>
      </c>
      <c r="H1085" s="125">
        <v>4.97</v>
      </c>
      <c r="I1085" s="121">
        <v>6.25</v>
      </c>
      <c r="J1085" s="125">
        <v>7.3129999999999997</v>
      </c>
      <c r="K1085" s="125">
        <v>17</v>
      </c>
      <c r="L1085" s="125">
        <v>122.14</v>
      </c>
      <c r="M1085" s="125">
        <v>142.91999999999999</v>
      </c>
    </row>
    <row r="1086" spans="1:13" ht="16.5" hidden="1" customHeight="1">
      <c r="A1086" s="106" t="s">
        <v>3455</v>
      </c>
      <c r="B1086" s="109" t="s">
        <v>3456</v>
      </c>
      <c r="C1086" s="110" t="s">
        <v>73</v>
      </c>
      <c r="D1086" s="109" t="s">
        <v>650</v>
      </c>
      <c r="E1086" s="109" t="s">
        <v>651</v>
      </c>
      <c r="F1086" s="110" t="s">
        <v>3437</v>
      </c>
      <c r="G1086" s="109">
        <v>12336.2006</v>
      </c>
      <c r="H1086" s="109">
        <v>0.64</v>
      </c>
      <c r="I1086" s="180">
        <v>0.62</v>
      </c>
      <c r="J1086" s="109">
        <v>0.72499999999999998</v>
      </c>
      <c r="K1086" s="109">
        <v>17</v>
      </c>
      <c r="L1086" s="109">
        <v>7648.44</v>
      </c>
      <c r="M1086" s="109">
        <v>8943.75</v>
      </c>
    </row>
    <row r="1087" spans="1:13" ht="16.5" hidden="1" customHeight="1">
      <c r="A1087" s="106" t="s">
        <v>3457</v>
      </c>
      <c r="B1087" s="107" t="s">
        <v>3458</v>
      </c>
      <c r="C1087" s="108" t="s">
        <v>73</v>
      </c>
      <c r="D1087" s="107" t="s">
        <v>3459</v>
      </c>
      <c r="E1087" s="107" t="s">
        <v>45</v>
      </c>
      <c r="F1087" s="108" t="s">
        <v>80</v>
      </c>
      <c r="G1087" s="107">
        <v>104.3343</v>
      </c>
      <c r="H1087" s="107">
        <v>1</v>
      </c>
      <c r="I1087" s="120">
        <v>1</v>
      </c>
      <c r="J1087" s="107">
        <v>1</v>
      </c>
      <c r="K1087" s="107">
        <v>0</v>
      </c>
      <c r="L1087" s="107">
        <v>104.33</v>
      </c>
      <c r="M1087" s="107">
        <v>104.33</v>
      </c>
    </row>
    <row r="1088" spans="1:13" ht="16.5" hidden="1" customHeight="1">
      <c r="A1088" s="106" t="s">
        <v>3460</v>
      </c>
      <c r="B1088" s="107" t="s">
        <v>3461</v>
      </c>
      <c r="C1088" s="108" t="s">
        <v>86</v>
      </c>
      <c r="D1088" s="107" t="s">
        <v>656</v>
      </c>
      <c r="E1088" s="107" t="s">
        <v>45</v>
      </c>
      <c r="F1088" s="108" t="s">
        <v>80</v>
      </c>
      <c r="G1088" s="107">
        <v>1959.9836</v>
      </c>
      <c r="H1088" s="107">
        <v>1</v>
      </c>
      <c r="I1088" s="120">
        <v>1</v>
      </c>
      <c r="J1088" s="107">
        <v>1</v>
      </c>
      <c r="K1088" s="107">
        <v>0</v>
      </c>
      <c r="L1088" s="107">
        <v>1959.98</v>
      </c>
      <c r="M1088" s="107">
        <v>1959.98</v>
      </c>
    </row>
    <row r="1089" spans="1:13" ht="16.5" hidden="1" customHeight="1">
      <c r="A1089" s="106" t="s">
        <v>3462</v>
      </c>
      <c r="B1089" s="107" t="s">
        <v>3463</v>
      </c>
      <c r="C1089" s="108" t="s">
        <v>665</v>
      </c>
      <c r="D1089" s="107" t="s">
        <v>666</v>
      </c>
      <c r="E1089" s="107" t="s">
        <v>45</v>
      </c>
      <c r="F1089" s="108" t="s">
        <v>80</v>
      </c>
      <c r="G1089" s="107">
        <v>21050.6011</v>
      </c>
      <c r="H1089" s="107">
        <v>1</v>
      </c>
      <c r="I1089" s="120">
        <v>1</v>
      </c>
      <c r="J1089" s="107">
        <v>1</v>
      </c>
      <c r="K1089" s="107">
        <v>0</v>
      </c>
      <c r="L1089" s="107">
        <v>21050.6</v>
      </c>
      <c r="M1089" s="107">
        <v>21050.6</v>
      </c>
    </row>
    <row r="1090" spans="1:13" ht="16.5" hidden="1" customHeight="1">
      <c r="A1090" s="106" t="s">
        <v>3464</v>
      </c>
      <c r="B1090" s="109" t="s">
        <v>3465</v>
      </c>
      <c r="C1090" s="110" t="s">
        <v>73</v>
      </c>
      <c r="D1090" s="109" t="s">
        <v>74</v>
      </c>
      <c r="E1090" s="109" t="s">
        <v>45</v>
      </c>
      <c r="F1090" s="110" t="s">
        <v>75</v>
      </c>
      <c r="G1090" s="109">
        <v>10.900499999999999</v>
      </c>
      <c r="H1090" s="109">
        <v>51</v>
      </c>
      <c r="I1090" s="121">
        <v>230</v>
      </c>
      <c r="J1090" s="109">
        <v>230</v>
      </c>
      <c r="K1090" s="109">
        <v>0</v>
      </c>
      <c r="L1090" s="109">
        <v>2507.12</v>
      </c>
      <c r="M1090" s="109">
        <v>2507.12</v>
      </c>
    </row>
    <row r="1091" spans="1:13" ht="16.5" hidden="1" customHeight="1">
      <c r="A1091" s="106" t="s">
        <v>3466</v>
      </c>
      <c r="B1091" s="116" t="s">
        <v>3467</v>
      </c>
      <c r="C1091" s="117" t="s">
        <v>355</v>
      </c>
      <c r="D1091" s="116" t="s">
        <v>3468</v>
      </c>
      <c r="E1091" s="116" t="s">
        <v>45</v>
      </c>
      <c r="F1091" s="117" t="s">
        <v>1548</v>
      </c>
      <c r="G1091" s="116">
        <v>40</v>
      </c>
      <c r="H1091" s="116">
        <v>60.08</v>
      </c>
      <c r="I1091" s="123">
        <v>60.08</v>
      </c>
      <c r="J1091" s="116">
        <v>70</v>
      </c>
      <c r="K1091" s="116">
        <v>16.52</v>
      </c>
      <c r="L1091" s="116">
        <v>2403.1999999999998</v>
      </c>
      <c r="M1091" s="116">
        <v>2800</v>
      </c>
    </row>
    <row r="1092" spans="1:13" ht="16.5" hidden="1" customHeight="1">
      <c r="A1092" s="106" t="s">
        <v>3469</v>
      </c>
      <c r="B1092" s="116" t="s">
        <v>3470</v>
      </c>
      <c r="C1092" s="117" t="s">
        <v>355</v>
      </c>
      <c r="D1092" s="116" t="s">
        <v>3471</v>
      </c>
      <c r="E1092" s="116" t="s">
        <v>45</v>
      </c>
      <c r="F1092" s="117" t="s">
        <v>3472</v>
      </c>
      <c r="G1092" s="116">
        <v>1.8366</v>
      </c>
      <c r="H1092" s="116">
        <v>191345.69</v>
      </c>
      <c r="I1092" s="123">
        <v>191345.69</v>
      </c>
      <c r="J1092" s="116">
        <v>222955.99799999999</v>
      </c>
      <c r="K1092" s="116">
        <v>16.52</v>
      </c>
      <c r="L1092" s="116">
        <v>351425.49</v>
      </c>
      <c r="M1092" s="116">
        <v>409480.99</v>
      </c>
    </row>
    <row r="1093" spans="1:13" ht="16.5" hidden="1" customHeight="1">
      <c r="A1093" s="106" t="s">
        <v>3473</v>
      </c>
      <c r="B1093" s="116" t="s">
        <v>3470</v>
      </c>
      <c r="C1093" s="117" t="s">
        <v>2968</v>
      </c>
      <c r="D1093" s="116" t="s">
        <v>3474</v>
      </c>
      <c r="E1093" s="116" t="s">
        <v>45</v>
      </c>
      <c r="F1093" s="117" t="s">
        <v>1548</v>
      </c>
      <c r="G1093" s="116">
        <v>10</v>
      </c>
      <c r="H1093" s="116">
        <v>2016.82</v>
      </c>
      <c r="I1093" s="123">
        <v>2016.82</v>
      </c>
      <c r="J1093" s="116">
        <v>2350</v>
      </c>
      <c r="K1093" s="116">
        <v>16.52</v>
      </c>
      <c r="L1093" s="116">
        <v>20168.2</v>
      </c>
      <c r="M1093" s="116">
        <v>23500</v>
      </c>
    </row>
    <row r="1094" spans="1:13" ht="16.5" hidden="1" customHeight="1">
      <c r="A1094" s="106" t="s">
        <v>3475</v>
      </c>
      <c r="B1094" s="116" t="s">
        <v>3476</v>
      </c>
      <c r="C1094" s="117" t="s">
        <v>355</v>
      </c>
      <c r="D1094" s="116" t="s">
        <v>3477</v>
      </c>
      <c r="E1094" s="116" t="s">
        <v>45</v>
      </c>
      <c r="F1094" s="117" t="s">
        <v>138</v>
      </c>
      <c r="G1094" s="116">
        <v>1</v>
      </c>
      <c r="H1094" s="116">
        <v>168200</v>
      </c>
      <c r="I1094" s="123">
        <v>168200</v>
      </c>
      <c r="J1094" s="116">
        <v>195986.64</v>
      </c>
      <c r="K1094" s="116">
        <v>16.52</v>
      </c>
      <c r="L1094" s="116">
        <v>168200</v>
      </c>
      <c r="M1094" s="116">
        <v>195986.64</v>
      </c>
    </row>
    <row r="1095" spans="1:13" ht="16.5" hidden="1" customHeight="1">
      <c r="A1095" s="106" t="s">
        <v>3478</v>
      </c>
      <c r="B1095" s="107" t="s">
        <v>661</v>
      </c>
      <c r="C1095" s="108" t="s">
        <v>86</v>
      </c>
      <c r="D1095" s="107" t="s">
        <v>662</v>
      </c>
      <c r="E1095" s="107" t="s">
        <v>45</v>
      </c>
      <c r="F1095" s="108" t="s">
        <v>80</v>
      </c>
      <c r="G1095" s="107">
        <v>-0.57709999999999995</v>
      </c>
      <c r="H1095" s="107">
        <v>1</v>
      </c>
      <c r="I1095" s="120">
        <v>1</v>
      </c>
      <c r="J1095" s="107">
        <v>1</v>
      </c>
      <c r="K1095" s="107">
        <v>0</v>
      </c>
      <c r="L1095" s="107">
        <v>-0.57999999999999996</v>
      </c>
      <c r="M1095" s="107">
        <v>-0.57999999999999996</v>
      </c>
    </row>
    <row r="1096" spans="1:13" ht="16.5" hidden="1" customHeight="1">
      <c r="A1096" s="106" t="s">
        <v>3479</v>
      </c>
      <c r="B1096" s="107" t="s">
        <v>664</v>
      </c>
      <c r="C1096" s="108" t="s">
        <v>665</v>
      </c>
      <c r="D1096" s="107" t="s">
        <v>666</v>
      </c>
      <c r="E1096" s="107" t="s">
        <v>45</v>
      </c>
      <c r="F1096" s="108" t="s">
        <v>80</v>
      </c>
      <c r="G1096" s="107">
        <v>422495.48739999998</v>
      </c>
      <c r="H1096" s="107">
        <v>1</v>
      </c>
      <c r="I1096" s="120">
        <v>1</v>
      </c>
      <c r="J1096" s="107">
        <v>1</v>
      </c>
      <c r="K1096" s="107">
        <v>0</v>
      </c>
      <c r="L1096" s="107">
        <v>422495.49</v>
      </c>
      <c r="M1096" s="107">
        <v>422495.49</v>
      </c>
    </row>
    <row r="1097" spans="1:13" ht="16.5" hidden="1" customHeight="1">
      <c r="A1097" s="106" t="s">
        <v>3480</v>
      </c>
      <c r="B1097" s="107" t="s">
        <v>668</v>
      </c>
      <c r="C1097" s="108" t="s">
        <v>665</v>
      </c>
      <c r="D1097" s="107" t="s">
        <v>669</v>
      </c>
      <c r="E1097" s="107" t="s">
        <v>45</v>
      </c>
      <c r="F1097" s="108" t="s">
        <v>80</v>
      </c>
      <c r="G1097" s="107">
        <v>1.3599999999999999E-2</v>
      </c>
      <c r="H1097" s="107">
        <v>1</v>
      </c>
      <c r="I1097" s="120">
        <v>1</v>
      </c>
      <c r="J1097" s="107">
        <v>1</v>
      </c>
      <c r="K1097" s="107">
        <v>0</v>
      </c>
      <c r="L1097" s="107">
        <v>0.01</v>
      </c>
      <c r="M1097" s="107">
        <v>0.01</v>
      </c>
    </row>
    <row r="1098" spans="1:13" ht="16.5" hidden="1" customHeight="1">
      <c r="A1098" s="106" t="s">
        <v>3481</v>
      </c>
      <c r="B1098" s="107" t="s">
        <v>671</v>
      </c>
      <c r="C1098" s="108" t="s">
        <v>73</v>
      </c>
      <c r="D1098" s="107" t="s">
        <v>672</v>
      </c>
      <c r="E1098" s="107" t="s">
        <v>45</v>
      </c>
      <c r="F1098" s="108" t="s">
        <v>80</v>
      </c>
      <c r="G1098" s="107">
        <v>2.2364999999999999</v>
      </c>
      <c r="H1098" s="107">
        <v>1</v>
      </c>
      <c r="I1098" s="120">
        <v>1</v>
      </c>
      <c r="J1098" s="107">
        <v>1</v>
      </c>
      <c r="K1098" s="107">
        <v>0</v>
      </c>
      <c r="L1098" s="107">
        <v>2.2400000000000002</v>
      </c>
      <c r="M1098" s="107">
        <v>2.2400000000000002</v>
      </c>
    </row>
    <row r="1099" spans="1:13" ht="16.5" hidden="1" customHeight="1">
      <c r="A1099" s="106" t="s">
        <v>3482</v>
      </c>
      <c r="B1099" s="107" t="s">
        <v>674</v>
      </c>
      <c r="C1099" s="108" t="s">
        <v>78</v>
      </c>
      <c r="D1099" s="107" t="s">
        <v>675</v>
      </c>
      <c r="E1099" s="107" t="s">
        <v>45</v>
      </c>
      <c r="F1099" s="108" t="s">
        <v>80</v>
      </c>
      <c r="G1099" s="107">
        <v>73049.555999999997</v>
      </c>
      <c r="H1099" s="107">
        <v>1</v>
      </c>
      <c r="I1099" s="120">
        <v>1</v>
      </c>
      <c r="J1099" s="107">
        <v>1</v>
      </c>
      <c r="K1099" s="107">
        <v>0</v>
      </c>
      <c r="L1099" s="107">
        <v>73049.56</v>
      </c>
      <c r="M1099" s="107">
        <v>73049.56</v>
      </c>
    </row>
    <row r="1100" spans="1:13" ht="16.5" hidden="1" customHeight="1">
      <c r="A1100" s="106" t="s">
        <v>3483</v>
      </c>
      <c r="B1100" s="116" t="s">
        <v>3484</v>
      </c>
      <c r="C1100" s="117" t="s">
        <v>2968</v>
      </c>
      <c r="D1100" s="116" t="s">
        <v>3485</v>
      </c>
      <c r="E1100" s="116" t="s">
        <v>45</v>
      </c>
      <c r="F1100" s="117" t="s">
        <v>1548</v>
      </c>
      <c r="G1100" s="116">
        <v>1</v>
      </c>
      <c r="H1100" s="116">
        <v>39882.06</v>
      </c>
      <c r="I1100" s="123">
        <v>39882.06</v>
      </c>
      <c r="J1100" s="116">
        <v>45066.728000000003</v>
      </c>
      <c r="K1100" s="116">
        <v>13</v>
      </c>
      <c r="L1100" s="116">
        <v>39882.06</v>
      </c>
      <c r="M1100" s="116">
        <v>45066.73</v>
      </c>
    </row>
    <row r="1101" spans="1:13" ht="16.5" hidden="1" customHeight="1">
      <c r="A1101" s="106" t="s">
        <v>3486</v>
      </c>
      <c r="B1101" s="116" t="s">
        <v>3484</v>
      </c>
      <c r="C1101" s="117" t="s">
        <v>2968</v>
      </c>
      <c r="D1101" s="116" t="s">
        <v>3487</v>
      </c>
      <c r="E1101" s="116" t="s">
        <v>45</v>
      </c>
      <c r="F1101" s="117" t="s">
        <v>1548</v>
      </c>
      <c r="G1101" s="116">
        <v>1</v>
      </c>
      <c r="H1101" s="116">
        <v>39882.06</v>
      </c>
      <c r="I1101" s="123">
        <v>39882.06</v>
      </c>
      <c r="J1101" s="116">
        <v>45066.728000000003</v>
      </c>
      <c r="K1101" s="116">
        <v>13</v>
      </c>
      <c r="L1101" s="116">
        <v>39882.06</v>
      </c>
      <c r="M1101" s="116">
        <v>45066.73</v>
      </c>
    </row>
    <row r="1102" spans="1:13" ht="16.5" hidden="1" customHeight="1">
      <c r="A1102" s="106" t="s">
        <v>3488</v>
      </c>
      <c r="B1102" s="116" t="s">
        <v>3484</v>
      </c>
      <c r="C1102" s="117" t="s">
        <v>2968</v>
      </c>
      <c r="D1102" s="116" t="s">
        <v>3489</v>
      </c>
      <c r="E1102" s="116" t="s">
        <v>45</v>
      </c>
      <c r="F1102" s="117" t="s">
        <v>1548</v>
      </c>
      <c r="G1102" s="116">
        <v>1</v>
      </c>
      <c r="H1102" s="116">
        <v>34313.96</v>
      </c>
      <c r="I1102" s="123">
        <v>34313.96</v>
      </c>
      <c r="J1102" s="116">
        <v>38774.775000000001</v>
      </c>
      <c r="K1102" s="116">
        <v>13</v>
      </c>
      <c r="L1102" s="116">
        <v>34313.96</v>
      </c>
      <c r="M1102" s="116">
        <v>38774.78</v>
      </c>
    </row>
    <row r="1103" spans="1:13" ht="16.5" hidden="1" customHeight="1">
      <c r="A1103" s="106" t="s">
        <v>3490</v>
      </c>
      <c r="B1103" s="116" t="s">
        <v>3484</v>
      </c>
      <c r="C1103" s="117" t="s">
        <v>2968</v>
      </c>
      <c r="D1103" s="116" t="s">
        <v>3491</v>
      </c>
      <c r="E1103" s="116" t="s">
        <v>45</v>
      </c>
      <c r="F1103" s="117" t="s">
        <v>1548</v>
      </c>
      <c r="G1103" s="116">
        <v>1</v>
      </c>
      <c r="H1103" s="116">
        <v>34313.96</v>
      </c>
      <c r="I1103" s="123">
        <v>34313.96</v>
      </c>
      <c r="J1103" s="116">
        <v>38774.775000000001</v>
      </c>
      <c r="K1103" s="116">
        <v>13</v>
      </c>
      <c r="L1103" s="116">
        <v>34313.96</v>
      </c>
      <c r="M1103" s="116">
        <v>38774.78</v>
      </c>
    </row>
    <row r="1104" spans="1:13" ht="16.5" hidden="1" customHeight="1">
      <c r="A1104" s="106" t="s">
        <v>3492</v>
      </c>
      <c r="B1104" s="116" t="s">
        <v>3493</v>
      </c>
      <c r="C1104" s="117" t="s">
        <v>2968</v>
      </c>
      <c r="D1104" s="116" t="s">
        <v>3494</v>
      </c>
      <c r="E1104" s="116" t="s">
        <v>3495</v>
      </c>
      <c r="F1104" s="117" t="s">
        <v>1548</v>
      </c>
      <c r="G1104" s="116">
        <v>10</v>
      </c>
      <c r="H1104" s="116">
        <v>5578.44</v>
      </c>
      <c r="I1104" s="123">
        <v>5578.44</v>
      </c>
      <c r="J1104" s="116">
        <v>6500</v>
      </c>
      <c r="K1104" s="116">
        <v>16.52</v>
      </c>
      <c r="L1104" s="116">
        <v>55784.4</v>
      </c>
      <c r="M1104" s="116">
        <v>65000</v>
      </c>
    </row>
    <row r="1105" spans="1:13" ht="16.5" hidden="1" customHeight="1">
      <c r="A1105" s="106" t="s">
        <v>3496</v>
      </c>
      <c r="B1105" s="116" t="s">
        <v>3497</v>
      </c>
      <c r="C1105" s="117" t="s">
        <v>2968</v>
      </c>
      <c r="D1105" s="116" t="s">
        <v>3498</v>
      </c>
      <c r="E1105" s="116" t="s">
        <v>45</v>
      </c>
      <c r="F1105" s="117" t="s">
        <v>1548</v>
      </c>
      <c r="G1105" s="116">
        <v>5</v>
      </c>
      <c r="H1105" s="116">
        <v>1287.33</v>
      </c>
      <c r="I1105" s="123">
        <v>1287.33</v>
      </c>
      <c r="J1105" s="116">
        <v>1500</v>
      </c>
      <c r="K1105" s="116">
        <v>16.52</v>
      </c>
      <c r="L1105" s="116">
        <v>6436.65</v>
      </c>
      <c r="M1105" s="116">
        <v>7500</v>
      </c>
    </row>
    <row r="1106" spans="1:13" ht="16.5" hidden="1" customHeight="1">
      <c r="A1106" s="106" t="s">
        <v>3499</v>
      </c>
      <c r="B1106" s="116" t="s">
        <v>3500</v>
      </c>
      <c r="C1106" s="117" t="s">
        <v>355</v>
      </c>
      <c r="D1106" s="116" t="s">
        <v>3501</v>
      </c>
      <c r="E1106" s="116" t="s">
        <v>45</v>
      </c>
      <c r="F1106" s="117" t="s">
        <v>142</v>
      </c>
      <c r="G1106" s="116">
        <v>40</v>
      </c>
      <c r="H1106" s="116">
        <v>142.46</v>
      </c>
      <c r="I1106" s="123">
        <v>142.46</v>
      </c>
      <c r="J1106" s="116">
        <v>166</v>
      </c>
      <c r="K1106" s="116">
        <v>16.52</v>
      </c>
      <c r="L1106" s="116">
        <v>5698.4</v>
      </c>
      <c r="M1106" s="116">
        <v>6640</v>
      </c>
    </row>
    <row r="1107" spans="1:13" ht="16.5" hidden="1" customHeight="1">
      <c r="A1107" s="106" t="s">
        <v>3502</v>
      </c>
      <c r="B1107" s="116" t="s">
        <v>3500</v>
      </c>
      <c r="C1107" s="117" t="s">
        <v>355</v>
      </c>
      <c r="D1107" s="116" t="s">
        <v>3503</v>
      </c>
      <c r="E1107" s="116" t="s">
        <v>45</v>
      </c>
      <c r="F1107" s="117" t="s">
        <v>142</v>
      </c>
      <c r="G1107" s="116">
        <v>20</v>
      </c>
      <c r="H1107" s="116">
        <v>1620</v>
      </c>
      <c r="I1107" s="123">
        <v>1620</v>
      </c>
      <c r="J1107" s="116">
        <v>1887.624</v>
      </c>
      <c r="K1107" s="116">
        <v>16.52</v>
      </c>
      <c r="L1107" s="116">
        <v>32400</v>
      </c>
      <c r="M1107" s="116">
        <v>37752.480000000003</v>
      </c>
    </row>
    <row r="1108" spans="1:13" ht="16.5" hidden="1" customHeight="1">
      <c r="A1108" s="106" t="s">
        <v>3504</v>
      </c>
      <c r="B1108" s="116" t="s">
        <v>3505</v>
      </c>
      <c r="C1108" s="117" t="s">
        <v>2968</v>
      </c>
      <c r="D1108" s="116" t="s">
        <v>2526</v>
      </c>
      <c r="E1108" s="116" t="s">
        <v>45</v>
      </c>
      <c r="F1108" s="117" t="s">
        <v>771</v>
      </c>
      <c r="G1108" s="116">
        <v>20</v>
      </c>
      <c r="H1108" s="116">
        <v>77.239999999999995</v>
      </c>
      <c r="I1108" s="123">
        <v>77.239999999999995</v>
      </c>
      <c r="J1108" s="116">
        <v>90</v>
      </c>
      <c r="K1108" s="116">
        <v>16.52</v>
      </c>
      <c r="L1108" s="116">
        <v>1544.8</v>
      </c>
      <c r="M1108" s="116">
        <v>1800</v>
      </c>
    </row>
    <row r="1109" spans="1:13" ht="16.5" hidden="1" customHeight="1">
      <c r="A1109" s="106" t="s">
        <v>3506</v>
      </c>
      <c r="B1109" s="116" t="s">
        <v>3507</v>
      </c>
      <c r="C1109" s="117" t="s">
        <v>2968</v>
      </c>
      <c r="D1109" s="116" t="s">
        <v>3508</v>
      </c>
      <c r="E1109" s="116" t="s">
        <v>45</v>
      </c>
      <c r="F1109" s="117" t="s">
        <v>142</v>
      </c>
      <c r="G1109" s="116">
        <v>20</v>
      </c>
      <c r="H1109" s="116">
        <v>60.08</v>
      </c>
      <c r="I1109" s="123">
        <v>60.08</v>
      </c>
      <c r="J1109" s="116">
        <v>70</v>
      </c>
      <c r="K1109" s="116">
        <v>16.52</v>
      </c>
      <c r="L1109" s="116">
        <v>1201.5999999999999</v>
      </c>
      <c r="M1109" s="116">
        <v>1400</v>
      </c>
    </row>
    <row r="1110" spans="1:13" ht="16.5" hidden="1" customHeight="1">
      <c r="A1110" s="106" t="s">
        <v>3509</v>
      </c>
      <c r="B1110" s="116" t="s">
        <v>3510</v>
      </c>
      <c r="C1110" s="117" t="s">
        <v>2968</v>
      </c>
      <c r="D1110" s="116" t="s">
        <v>3511</v>
      </c>
      <c r="E1110" s="116" t="s">
        <v>45</v>
      </c>
      <c r="F1110" s="117" t="s">
        <v>142</v>
      </c>
      <c r="G1110" s="116">
        <v>40</v>
      </c>
      <c r="H1110" s="116">
        <v>1158.5999999999999</v>
      </c>
      <c r="I1110" s="123">
        <v>1158.5999999999999</v>
      </c>
      <c r="J1110" s="116">
        <v>1350</v>
      </c>
      <c r="K1110" s="116">
        <v>16.52</v>
      </c>
      <c r="L1110" s="116">
        <v>46344</v>
      </c>
      <c r="M1110" s="116">
        <v>54000</v>
      </c>
    </row>
    <row r="1111" spans="1:13" ht="16.5" hidden="1" customHeight="1">
      <c r="A1111" s="106" t="s">
        <v>3512</v>
      </c>
      <c r="B1111" s="116" t="s">
        <v>3513</v>
      </c>
      <c r="C1111" s="117" t="s">
        <v>355</v>
      </c>
      <c r="D1111" s="192" t="s">
        <v>3514</v>
      </c>
      <c r="E1111" s="116" t="s">
        <v>45</v>
      </c>
      <c r="F1111" s="117" t="s">
        <v>344</v>
      </c>
      <c r="G1111" s="116">
        <v>303</v>
      </c>
      <c r="H1111" s="116">
        <v>81.05</v>
      </c>
      <c r="I1111" s="123">
        <v>81.05</v>
      </c>
      <c r="J1111" s="116">
        <v>94.44</v>
      </c>
      <c r="K1111" s="116">
        <v>16.52</v>
      </c>
      <c r="L1111" s="116">
        <v>24558.15</v>
      </c>
      <c r="M1111" s="116">
        <v>28615.32</v>
      </c>
    </row>
    <row r="1112" spans="1:13" ht="16.5" hidden="1" customHeight="1">
      <c r="A1112" s="106" t="s">
        <v>3515</v>
      </c>
      <c r="B1112" s="116" t="s">
        <v>3513</v>
      </c>
      <c r="C1112" s="117" t="s">
        <v>355</v>
      </c>
      <c r="D1112" s="192" t="s">
        <v>3516</v>
      </c>
      <c r="E1112" s="116" t="s">
        <v>45</v>
      </c>
      <c r="F1112" s="117" t="s">
        <v>344</v>
      </c>
      <c r="G1112" s="116">
        <v>52.52</v>
      </c>
      <c r="H1112" s="116">
        <v>62.12</v>
      </c>
      <c r="I1112" s="123">
        <v>62.12</v>
      </c>
      <c r="J1112" s="116">
        <v>72.38</v>
      </c>
      <c r="K1112" s="116">
        <v>16.52</v>
      </c>
      <c r="L1112" s="116">
        <v>3262.54</v>
      </c>
      <c r="M1112" s="116">
        <v>3801.4</v>
      </c>
    </row>
    <row r="1113" spans="1:13" ht="16.5" hidden="1" customHeight="1">
      <c r="A1113" s="106" t="s">
        <v>3517</v>
      </c>
      <c r="B1113" s="116" t="s">
        <v>3513</v>
      </c>
      <c r="C1113" s="117" t="s">
        <v>355</v>
      </c>
      <c r="D1113" s="192" t="s">
        <v>3518</v>
      </c>
      <c r="E1113" s="116" t="s">
        <v>45</v>
      </c>
      <c r="F1113" s="117" t="s">
        <v>344</v>
      </c>
      <c r="G1113" s="116">
        <v>197.96</v>
      </c>
      <c r="H1113" s="116">
        <v>309.39999999999998</v>
      </c>
      <c r="I1113" s="123">
        <v>309.39999999999998</v>
      </c>
      <c r="J1113" s="116">
        <v>360.51</v>
      </c>
      <c r="K1113" s="116">
        <v>16.52</v>
      </c>
      <c r="L1113" s="116">
        <v>61248.82</v>
      </c>
      <c r="M1113" s="116">
        <v>71366.559999999998</v>
      </c>
    </row>
    <row r="1114" spans="1:13" ht="16.5" hidden="1" customHeight="1">
      <c r="A1114" s="106" t="s">
        <v>3519</v>
      </c>
      <c r="B1114" s="116" t="s">
        <v>3513</v>
      </c>
      <c r="C1114" s="117" t="s">
        <v>355</v>
      </c>
      <c r="D1114" s="192" t="s">
        <v>3520</v>
      </c>
      <c r="E1114" s="116" t="s">
        <v>45</v>
      </c>
      <c r="F1114" s="117" t="s">
        <v>344</v>
      </c>
      <c r="G1114" s="116">
        <v>40.4</v>
      </c>
      <c r="H1114" s="116">
        <v>244.91</v>
      </c>
      <c r="I1114" s="123">
        <v>244.91</v>
      </c>
      <c r="J1114" s="116">
        <v>285.37</v>
      </c>
      <c r="K1114" s="116">
        <v>16.52</v>
      </c>
      <c r="L1114" s="116">
        <v>9894.36</v>
      </c>
      <c r="M1114" s="116">
        <v>11528.95</v>
      </c>
    </row>
    <row r="1115" spans="1:13" ht="16.5" hidden="1" customHeight="1">
      <c r="A1115" s="106" t="s">
        <v>3521</v>
      </c>
      <c r="B1115" s="116" t="s">
        <v>3513</v>
      </c>
      <c r="C1115" s="117" t="s">
        <v>355</v>
      </c>
      <c r="D1115" s="192" t="s">
        <v>3522</v>
      </c>
      <c r="E1115" s="116" t="s">
        <v>45</v>
      </c>
      <c r="F1115" s="117" t="s">
        <v>344</v>
      </c>
      <c r="G1115" s="116">
        <v>44.44</v>
      </c>
      <c r="H1115" s="116">
        <v>72.62</v>
      </c>
      <c r="I1115" s="123">
        <v>72.62</v>
      </c>
      <c r="J1115" s="116">
        <v>84.62</v>
      </c>
      <c r="K1115" s="116">
        <v>16.52</v>
      </c>
      <c r="L1115" s="116">
        <v>3227.23</v>
      </c>
      <c r="M1115" s="116">
        <v>3760.51</v>
      </c>
    </row>
    <row r="1116" spans="1:13" ht="16.5" hidden="1" customHeight="1">
      <c r="A1116" s="106" t="s">
        <v>3523</v>
      </c>
      <c r="B1116" s="116" t="s">
        <v>3524</v>
      </c>
      <c r="C1116" s="117" t="s">
        <v>355</v>
      </c>
      <c r="D1116" s="116" t="s">
        <v>3525</v>
      </c>
      <c r="E1116" s="116" t="s">
        <v>45</v>
      </c>
      <c r="F1116" s="117" t="s">
        <v>142</v>
      </c>
      <c r="G1116" s="116">
        <v>2</v>
      </c>
      <c r="H1116" s="116">
        <v>238.42</v>
      </c>
      <c r="I1116" s="123">
        <v>238.42</v>
      </c>
      <c r="J1116" s="116">
        <v>277.81</v>
      </c>
      <c r="K1116" s="116">
        <v>16.52</v>
      </c>
      <c r="L1116" s="116">
        <v>476.84</v>
      </c>
      <c r="M1116" s="116">
        <v>555.62</v>
      </c>
    </row>
    <row r="1117" spans="1:13" ht="16.5" hidden="1" customHeight="1">
      <c r="A1117" s="106" t="s">
        <v>3526</v>
      </c>
      <c r="B1117" s="116" t="s">
        <v>3527</v>
      </c>
      <c r="C1117" s="117" t="s">
        <v>355</v>
      </c>
      <c r="D1117" s="116" t="s">
        <v>3528</v>
      </c>
      <c r="E1117" s="116" t="s">
        <v>45</v>
      </c>
      <c r="F1117" s="117" t="s">
        <v>142</v>
      </c>
      <c r="G1117" s="116">
        <v>2</v>
      </c>
      <c r="H1117" s="116">
        <v>650.71</v>
      </c>
      <c r="I1117" s="123">
        <v>650.71</v>
      </c>
      <c r="J1117" s="116">
        <v>758.21</v>
      </c>
      <c r="K1117" s="116">
        <v>16.52</v>
      </c>
      <c r="L1117" s="116">
        <v>1301.42</v>
      </c>
      <c r="M1117" s="116">
        <v>1516.42</v>
      </c>
    </row>
    <row r="1118" spans="1:13" ht="16.5" hidden="1" customHeight="1">
      <c r="A1118" s="106" t="s">
        <v>3529</v>
      </c>
      <c r="B1118" s="116" t="s">
        <v>3527</v>
      </c>
      <c r="C1118" s="117" t="s">
        <v>355</v>
      </c>
      <c r="D1118" s="116" t="s">
        <v>3530</v>
      </c>
      <c r="E1118" s="116" t="s">
        <v>45</v>
      </c>
      <c r="F1118" s="117" t="s">
        <v>142</v>
      </c>
      <c r="G1118" s="116">
        <v>2</v>
      </c>
      <c r="H1118" s="116">
        <v>533.62</v>
      </c>
      <c r="I1118" s="123">
        <v>533.62</v>
      </c>
      <c r="J1118" s="116">
        <v>621.77</v>
      </c>
      <c r="K1118" s="116">
        <v>16.52</v>
      </c>
      <c r="L1118" s="116">
        <v>1067.24</v>
      </c>
      <c r="M1118" s="116">
        <v>1243.54</v>
      </c>
    </row>
    <row r="1119" spans="1:13" ht="16.5" hidden="1" customHeight="1">
      <c r="A1119" s="106" t="s">
        <v>3531</v>
      </c>
      <c r="B1119" s="116" t="s">
        <v>3527</v>
      </c>
      <c r="C1119" s="117" t="s">
        <v>355</v>
      </c>
      <c r="D1119" s="116" t="s">
        <v>3532</v>
      </c>
      <c r="E1119" s="116" t="s">
        <v>45</v>
      </c>
      <c r="F1119" s="117" t="s">
        <v>142</v>
      </c>
      <c r="G1119" s="116">
        <v>2</v>
      </c>
      <c r="H1119" s="116">
        <v>621.23</v>
      </c>
      <c r="I1119" s="123">
        <v>621.23</v>
      </c>
      <c r="J1119" s="116">
        <v>723.86</v>
      </c>
      <c r="K1119" s="116">
        <v>16.52</v>
      </c>
      <c r="L1119" s="116">
        <v>1242.46</v>
      </c>
      <c r="M1119" s="116">
        <v>1447.72</v>
      </c>
    </row>
    <row r="1120" spans="1:13" ht="16.5" hidden="1" customHeight="1">
      <c r="A1120" s="106" t="s">
        <v>3533</v>
      </c>
      <c r="B1120" s="116" t="s">
        <v>3534</v>
      </c>
      <c r="C1120" s="117" t="s">
        <v>355</v>
      </c>
      <c r="D1120" s="116" t="s">
        <v>3535</v>
      </c>
      <c r="E1120" s="116" t="s">
        <v>45</v>
      </c>
      <c r="F1120" s="117" t="s">
        <v>142</v>
      </c>
      <c r="G1120" s="116">
        <v>3</v>
      </c>
      <c r="H1120" s="116">
        <v>68.260000000000005</v>
      </c>
      <c r="I1120" s="123">
        <v>68.260000000000005</v>
      </c>
      <c r="J1120" s="116">
        <v>79.540000000000006</v>
      </c>
      <c r="K1120" s="116">
        <v>16.52</v>
      </c>
      <c r="L1120" s="116">
        <v>204.78</v>
      </c>
      <c r="M1120" s="116">
        <v>238.62</v>
      </c>
    </row>
    <row r="1121" spans="1:13" ht="16.5" hidden="1" customHeight="1">
      <c r="A1121" s="106" t="s">
        <v>3536</v>
      </c>
      <c r="B1121" s="116" t="s">
        <v>3537</v>
      </c>
      <c r="C1121" s="117" t="s">
        <v>355</v>
      </c>
      <c r="D1121" s="116" t="s">
        <v>3538</v>
      </c>
      <c r="E1121" s="116" t="s">
        <v>45</v>
      </c>
      <c r="F1121" s="117" t="s">
        <v>142</v>
      </c>
      <c r="G1121" s="116">
        <v>3</v>
      </c>
      <c r="H1121" s="116">
        <v>481.17</v>
      </c>
      <c r="I1121" s="123">
        <v>481.17</v>
      </c>
      <c r="J1121" s="116">
        <v>560.66</v>
      </c>
      <c r="K1121" s="116">
        <v>16.52</v>
      </c>
      <c r="L1121" s="116">
        <v>1443.51</v>
      </c>
      <c r="M1121" s="116">
        <v>1681.98</v>
      </c>
    </row>
    <row r="1122" spans="1:13" ht="16.5" hidden="1" customHeight="1">
      <c r="A1122" s="106" t="s">
        <v>3539</v>
      </c>
      <c r="B1122" s="171" t="s">
        <v>3540</v>
      </c>
      <c r="C1122" s="172" t="s">
        <v>355</v>
      </c>
      <c r="D1122" s="171" t="s">
        <v>3541</v>
      </c>
      <c r="E1122" s="171" t="s">
        <v>45</v>
      </c>
      <c r="F1122" s="172" t="s">
        <v>142</v>
      </c>
      <c r="G1122" s="171">
        <v>21</v>
      </c>
      <c r="H1122" s="171">
        <v>2.2000000000000002</v>
      </c>
      <c r="I1122" s="173">
        <v>2.2000000000000002</v>
      </c>
      <c r="J1122" s="171">
        <v>2.5630000000000002</v>
      </c>
      <c r="K1122" s="171">
        <v>16.52</v>
      </c>
      <c r="L1122" s="171">
        <v>46.2</v>
      </c>
      <c r="M1122" s="171">
        <v>53.82</v>
      </c>
    </row>
    <row r="1123" spans="1:13" ht="16.5" hidden="1" customHeight="1">
      <c r="A1123" s="106" t="s">
        <v>3542</v>
      </c>
      <c r="B1123" s="171" t="s">
        <v>3540</v>
      </c>
      <c r="C1123" s="172" t="s">
        <v>355</v>
      </c>
      <c r="D1123" s="171" t="s">
        <v>3543</v>
      </c>
      <c r="E1123" s="171" t="s">
        <v>45</v>
      </c>
      <c r="F1123" s="172" t="s">
        <v>142</v>
      </c>
      <c r="G1123" s="171">
        <v>6</v>
      </c>
      <c r="H1123" s="171">
        <v>3.3</v>
      </c>
      <c r="I1123" s="173">
        <v>3.3</v>
      </c>
      <c r="J1123" s="171">
        <v>3.8450000000000002</v>
      </c>
      <c r="K1123" s="171">
        <v>16.52</v>
      </c>
      <c r="L1123" s="171">
        <v>19.8</v>
      </c>
      <c r="M1123" s="171">
        <v>23.07</v>
      </c>
    </row>
    <row r="1124" spans="1:13" ht="16.5" hidden="1" customHeight="1">
      <c r="A1124" s="106" t="s">
        <v>3544</v>
      </c>
      <c r="B1124" s="171" t="s">
        <v>3540</v>
      </c>
      <c r="C1124" s="172" t="s">
        <v>355</v>
      </c>
      <c r="D1124" s="171" t="s">
        <v>3545</v>
      </c>
      <c r="E1124" s="171" t="s">
        <v>45</v>
      </c>
      <c r="F1124" s="172" t="s">
        <v>142</v>
      </c>
      <c r="G1124" s="171">
        <v>3</v>
      </c>
      <c r="H1124" s="171">
        <v>1.98</v>
      </c>
      <c r="I1124" s="173">
        <v>1.98</v>
      </c>
      <c r="J1124" s="171">
        <v>2.3069999999999999</v>
      </c>
      <c r="K1124" s="171">
        <v>16.52</v>
      </c>
      <c r="L1124" s="171">
        <v>5.94</v>
      </c>
      <c r="M1124" s="171">
        <v>6.92</v>
      </c>
    </row>
    <row r="1125" spans="1:13" ht="16.5" hidden="1" customHeight="1">
      <c r="A1125" s="106" t="s">
        <v>3546</v>
      </c>
      <c r="B1125" s="116" t="s">
        <v>3540</v>
      </c>
      <c r="C1125" s="117" t="s">
        <v>355</v>
      </c>
      <c r="D1125" s="116" t="s">
        <v>3547</v>
      </c>
      <c r="E1125" s="116" t="s">
        <v>45</v>
      </c>
      <c r="F1125" s="117" t="s">
        <v>138</v>
      </c>
      <c r="G1125" s="116">
        <v>2</v>
      </c>
      <c r="H1125" s="116">
        <v>9265.36</v>
      </c>
      <c r="I1125" s="123">
        <v>9265.36</v>
      </c>
      <c r="J1125" s="116">
        <v>10796</v>
      </c>
      <c r="K1125" s="116">
        <v>16.52</v>
      </c>
      <c r="L1125" s="116">
        <v>18530.72</v>
      </c>
      <c r="M1125" s="116">
        <v>21592</v>
      </c>
    </row>
    <row r="1126" spans="1:13" ht="16.5" hidden="1" customHeight="1">
      <c r="A1126" s="106" t="s">
        <v>3548</v>
      </c>
      <c r="B1126" s="116" t="s">
        <v>3540</v>
      </c>
      <c r="C1126" s="117" t="s">
        <v>355</v>
      </c>
      <c r="D1126" s="116" t="s">
        <v>3549</v>
      </c>
      <c r="E1126" s="116" t="s">
        <v>45</v>
      </c>
      <c r="F1126" s="117" t="s">
        <v>3550</v>
      </c>
      <c r="G1126" s="116">
        <v>1</v>
      </c>
      <c r="H1126" s="116">
        <v>21455.54</v>
      </c>
      <c r="I1126" s="123">
        <v>21455.54</v>
      </c>
      <c r="J1126" s="116">
        <v>25000</v>
      </c>
      <c r="K1126" s="116">
        <v>16.52</v>
      </c>
      <c r="L1126" s="116">
        <v>21455.54</v>
      </c>
      <c r="M1126" s="116">
        <v>25000</v>
      </c>
    </row>
    <row r="1127" spans="1:13" ht="16.5" hidden="1" customHeight="1">
      <c r="A1127" s="106" t="s">
        <v>3551</v>
      </c>
      <c r="B1127" s="116" t="s">
        <v>3540</v>
      </c>
      <c r="C1127" s="117" t="s">
        <v>355</v>
      </c>
      <c r="D1127" s="116" t="s">
        <v>3552</v>
      </c>
      <c r="E1127" s="116" t="s">
        <v>45</v>
      </c>
      <c r="F1127" s="117" t="s">
        <v>3550</v>
      </c>
      <c r="G1127" s="116">
        <v>1</v>
      </c>
      <c r="H1127" s="116">
        <v>17164.439999999999</v>
      </c>
      <c r="I1127" s="123">
        <v>17164.439999999999</v>
      </c>
      <c r="J1127" s="116">
        <v>20000</v>
      </c>
      <c r="K1127" s="116">
        <v>16.52</v>
      </c>
      <c r="L1127" s="116">
        <v>17164.439999999999</v>
      </c>
      <c r="M1127" s="116">
        <v>20000</v>
      </c>
    </row>
    <row r="1128" spans="1:13" ht="16.5" hidden="1" customHeight="1">
      <c r="A1128" s="106" t="s">
        <v>3553</v>
      </c>
      <c r="B1128" s="116" t="s">
        <v>3540</v>
      </c>
      <c r="C1128" s="117" t="s">
        <v>355</v>
      </c>
      <c r="D1128" s="116" t="s">
        <v>3554</v>
      </c>
      <c r="E1128" s="116" t="s">
        <v>45</v>
      </c>
      <c r="F1128" s="117" t="s">
        <v>1548</v>
      </c>
      <c r="G1128" s="116">
        <v>8</v>
      </c>
      <c r="H1128" s="116">
        <v>5000</v>
      </c>
      <c r="I1128" s="123">
        <v>5000</v>
      </c>
      <c r="J1128" s="116">
        <v>5000</v>
      </c>
      <c r="K1128" s="116">
        <v>0</v>
      </c>
      <c r="L1128" s="116">
        <v>40000</v>
      </c>
      <c r="M1128" s="116">
        <v>40000</v>
      </c>
    </row>
    <row r="1129" spans="1:13" ht="16.5" hidden="1" customHeight="1">
      <c r="A1129" s="106" t="s">
        <v>3555</v>
      </c>
      <c r="B1129" s="116" t="s">
        <v>3540</v>
      </c>
      <c r="C1129" s="117" t="s">
        <v>355</v>
      </c>
      <c r="D1129" s="116" t="s">
        <v>3556</v>
      </c>
      <c r="E1129" s="116" t="s">
        <v>45</v>
      </c>
      <c r="F1129" s="117" t="s">
        <v>1548</v>
      </c>
      <c r="G1129" s="116">
        <v>1</v>
      </c>
      <c r="H1129" s="116">
        <v>25000</v>
      </c>
      <c r="I1129" s="123">
        <v>25000</v>
      </c>
      <c r="J1129" s="116">
        <v>29130</v>
      </c>
      <c r="K1129" s="116">
        <v>16.52</v>
      </c>
      <c r="L1129" s="116">
        <v>25000</v>
      </c>
      <c r="M1129" s="116">
        <v>29130</v>
      </c>
    </row>
    <row r="1130" spans="1:13" ht="16.5" hidden="1" customHeight="1">
      <c r="A1130" s="106" t="s">
        <v>3557</v>
      </c>
      <c r="B1130" s="116" t="s">
        <v>3558</v>
      </c>
      <c r="C1130" s="117" t="s">
        <v>355</v>
      </c>
      <c r="D1130" s="116" t="s">
        <v>3559</v>
      </c>
      <c r="E1130" s="116" t="s">
        <v>45</v>
      </c>
      <c r="F1130" s="117" t="s">
        <v>142</v>
      </c>
      <c r="G1130" s="116">
        <v>0.79669999999999996</v>
      </c>
      <c r="H1130" s="116">
        <v>109.35</v>
      </c>
      <c r="I1130" s="123">
        <v>109.35</v>
      </c>
      <c r="J1130" s="116">
        <v>127.41</v>
      </c>
      <c r="K1130" s="116">
        <v>16.52</v>
      </c>
      <c r="L1130" s="116">
        <v>87.12</v>
      </c>
      <c r="M1130" s="116">
        <v>101.51</v>
      </c>
    </row>
    <row r="1131" spans="1:13" ht="16.5" hidden="1" customHeight="1">
      <c r="A1131" s="106" t="s">
        <v>3560</v>
      </c>
      <c r="B1131" s="116" t="s">
        <v>3558</v>
      </c>
      <c r="C1131" s="117" t="s">
        <v>355</v>
      </c>
      <c r="D1131" s="116" t="s">
        <v>3561</v>
      </c>
      <c r="E1131" s="116" t="s">
        <v>45</v>
      </c>
      <c r="F1131" s="117" t="s">
        <v>142</v>
      </c>
      <c r="G1131" s="116">
        <v>13.9884</v>
      </c>
      <c r="H1131" s="116">
        <v>109.35</v>
      </c>
      <c r="I1131" s="123">
        <v>109.35</v>
      </c>
      <c r="J1131" s="116">
        <v>127.41</v>
      </c>
      <c r="K1131" s="116">
        <v>16.52</v>
      </c>
      <c r="L1131" s="116">
        <v>1529.63</v>
      </c>
      <c r="M1131" s="116">
        <v>1782.26</v>
      </c>
    </row>
    <row r="1132" spans="1:13" ht="16.5" hidden="1" customHeight="1">
      <c r="A1132" s="106" t="s">
        <v>3562</v>
      </c>
      <c r="B1132" s="116" t="s">
        <v>3558</v>
      </c>
      <c r="C1132" s="117" t="s">
        <v>355</v>
      </c>
      <c r="D1132" s="116" t="s">
        <v>2442</v>
      </c>
      <c r="E1132" s="116" t="s">
        <v>45</v>
      </c>
      <c r="F1132" s="117" t="s">
        <v>142</v>
      </c>
      <c r="G1132" s="116">
        <v>5</v>
      </c>
      <c r="H1132" s="116">
        <v>109.35</v>
      </c>
      <c r="I1132" s="123">
        <v>109.35</v>
      </c>
      <c r="J1132" s="116">
        <v>127.41</v>
      </c>
      <c r="K1132" s="116">
        <v>16.52</v>
      </c>
      <c r="L1132" s="116">
        <v>546.75</v>
      </c>
      <c r="M1132" s="116">
        <v>637.04999999999995</v>
      </c>
    </row>
    <row r="1133" spans="1:13" ht="16.5" hidden="1" customHeight="1">
      <c r="A1133" s="106" t="s">
        <v>3563</v>
      </c>
      <c r="B1133" s="116" t="s">
        <v>3558</v>
      </c>
      <c r="C1133" s="117" t="s">
        <v>355</v>
      </c>
      <c r="D1133" s="116" t="s">
        <v>3564</v>
      </c>
      <c r="E1133" s="116" t="s">
        <v>45</v>
      </c>
      <c r="F1133" s="117" t="s">
        <v>142</v>
      </c>
      <c r="G1133" s="116">
        <v>0.99829999999999997</v>
      </c>
      <c r="H1133" s="116">
        <v>109.35</v>
      </c>
      <c r="I1133" s="123">
        <v>109.35</v>
      </c>
      <c r="J1133" s="116">
        <v>127.41</v>
      </c>
      <c r="K1133" s="116">
        <v>16.52</v>
      </c>
      <c r="L1133" s="116">
        <v>109.16</v>
      </c>
      <c r="M1133" s="116">
        <v>127.19</v>
      </c>
    </row>
    <row r="1134" spans="1:13" ht="16.5" hidden="1" customHeight="1">
      <c r="A1134" s="106" t="s">
        <v>3565</v>
      </c>
      <c r="B1134" s="116" t="s">
        <v>3566</v>
      </c>
      <c r="C1134" s="117" t="s">
        <v>355</v>
      </c>
      <c r="D1134" s="116" t="s">
        <v>3567</v>
      </c>
      <c r="E1134" s="116" t="s">
        <v>45</v>
      </c>
      <c r="F1134" s="117" t="s">
        <v>142</v>
      </c>
      <c r="G1134" s="116">
        <v>1</v>
      </c>
      <c r="H1134" s="116">
        <v>16200</v>
      </c>
      <c r="I1134" s="123">
        <v>16200</v>
      </c>
      <c r="J1134" s="116">
        <v>16200</v>
      </c>
      <c r="K1134" s="116">
        <v>0</v>
      </c>
      <c r="L1134" s="116">
        <v>16200</v>
      </c>
      <c r="M1134" s="116">
        <v>16200</v>
      </c>
    </row>
    <row r="1135" spans="1:13" ht="16.5" hidden="1" customHeight="1">
      <c r="A1135" s="106" t="s">
        <v>3568</v>
      </c>
      <c r="B1135" s="116" t="s">
        <v>3566</v>
      </c>
      <c r="C1135" s="117" t="s">
        <v>355</v>
      </c>
      <c r="D1135" s="116" t="s">
        <v>3569</v>
      </c>
      <c r="E1135" s="116" t="s">
        <v>45</v>
      </c>
      <c r="F1135" s="117" t="s">
        <v>142</v>
      </c>
      <c r="G1135" s="116">
        <v>5</v>
      </c>
      <c r="H1135" s="116">
        <v>745.79</v>
      </c>
      <c r="I1135" s="123">
        <v>745.79</v>
      </c>
      <c r="J1135" s="116">
        <v>869</v>
      </c>
      <c r="K1135" s="116">
        <v>16.52</v>
      </c>
      <c r="L1135" s="116">
        <v>3728.95</v>
      </c>
      <c r="M1135" s="116">
        <v>4345</v>
      </c>
    </row>
    <row r="1136" spans="1:13" ht="16.5" hidden="1" customHeight="1">
      <c r="A1136" s="106" t="s">
        <v>3570</v>
      </c>
      <c r="B1136" s="116" t="s">
        <v>3566</v>
      </c>
      <c r="C1136" s="117" t="s">
        <v>355</v>
      </c>
      <c r="D1136" s="116" t="s">
        <v>3571</v>
      </c>
      <c r="E1136" s="116" t="s">
        <v>45</v>
      </c>
      <c r="F1136" s="117" t="s">
        <v>138</v>
      </c>
      <c r="G1136" s="116">
        <v>2</v>
      </c>
      <c r="H1136" s="116">
        <v>8600</v>
      </c>
      <c r="I1136" s="123">
        <v>8600</v>
      </c>
      <c r="J1136" s="116">
        <v>10020.719999999999</v>
      </c>
      <c r="K1136" s="116">
        <v>16.52</v>
      </c>
      <c r="L1136" s="116">
        <v>17200</v>
      </c>
      <c r="M1136" s="116">
        <v>20041.439999999999</v>
      </c>
    </row>
    <row r="1137" spans="1:13" ht="16.5" hidden="1" customHeight="1">
      <c r="A1137" s="106" t="s">
        <v>3572</v>
      </c>
      <c r="B1137" s="116" t="s">
        <v>3566</v>
      </c>
      <c r="C1137" s="117" t="s">
        <v>355</v>
      </c>
      <c r="D1137" s="116" t="s">
        <v>3573</v>
      </c>
      <c r="E1137" s="116" t="s">
        <v>45</v>
      </c>
      <c r="F1137" s="117" t="s">
        <v>142</v>
      </c>
      <c r="G1137" s="116">
        <v>3</v>
      </c>
      <c r="H1137" s="116">
        <v>15.45</v>
      </c>
      <c r="I1137" s="123">
        <v>15.45</v>
      </c>
      <c r="J1137" s="116">
        <v>18</v>
      </c>
      <c r="K1137" s="116">
        <v>16.52</v>
      </c>
      <c r="L1137" s="116">
        <v>46.35</v>
      </c>
      <c r="M1137" s="116">
        <v>54</v>
      </c>
    </row>
    <row r="1138" spans="1:13" ht="16.5" hidden="1" customHeight="1">
      <c r="A1138" s="106" t="s">
        <v>3574</v>
      </c>
      <c r="B1138" s="116" t="s">
        <v>3566</v>
      </c>
      <c r="C1138" s="117" t="s">
        <v>355</v>
      </c>
      <c r="D1138" s="116" t="s">
        <v>3575</v>
      </c>
      <c r="E1138" s="116" t="s">
        <v>45</v>
      </c>
      <c r="F1138" s="117" t="s">
        <v>1548</v>
      </c>
      <c r="G1138" s="116">
        <v>1</v>
      </c>
      <c r="H1138" s="116">
        <v>663.41</v>
      </c>
      <c r="I1138" s="123">
        <v>663.41</v>
      </c>
      <c r="J1138" s="116">
        <v>773</v>
      </c>
      <c r="K1138" s="116">
        <v>16.52</v>
      </c>
      <c r="L1138" s="116">
        <v>663.41</v>
      </c>
      <c r="M1138" s="116">
        <v>773</v>
      </c>
    </row>
    <row r="1139" spans="1:13" ht="16.5" hidden="1" customHeight="1">
      <c r="A1139" s="106" t="s">
        <v>3576</v>
      </c>
      <c r="B1139" s="116" t="s">
        <v>3566</v>
      </c>
      <c r="C1139" s="117" t="s">
        <v>355</v>
      </c>
      <c r="D1139" s="116" t="s">
        <v>3567</v>
      </c>
      <c r="E1139" s="116" t="s">
        <v>45</v>
      </c>
      <c r="F1139" s="117" t="s">
        <v>142</v>
      </c>
      <c r="G1139" s="116">
        <v>1</v>
      </c>
      <c r="H1139" s="116">
        <v>12000</v>
      </c>
      <c r="I1139" s="123">
        <v>12000</v>
      </c>
      <c r="J1139" s="116">
        <v>12000</v>
      </c>
      <c r="K1139" s="116">
        <v>0</v>
      </c>
      <c r="L1139" s="116">
        <v>12000</v>
      </c>
      <c r="M1139" s="116">
        <v>12000</v>
      </c>
    </row>
    <row r="1140" spans="1:13" ht="16.5" hidden="1" customHeight="1">
      <c r="A1140" s="111" t="s">
        <v>3577</v>
      </c>
      <c r="B1140" s="140" t="s">
        <v>3578</v>
      </c>
      <c r="C1140" s="141" t="s">
        <v>355</v>
      </c>
      <c r="D1140" s="140" t="s">
        <v>3579</v>
      </c>
      <c r="E1140" s="140" t="s">
        <v>45</v>
      </c>
      <c r="F1140" s="141" t="s">
        <v>142</v>
      </c>
      <c r="G1140" s="140">
        <v>1</v>
      </c>
      <c r="H1140" s="140">
        <v>16200</v>
      </c>
      <c r="I1140" s="144">
        <v>16200</v>
      </c>
      <c r="J1140" s="140">
        <v>16200</v>
      </c>
      <c r="K1140" s="140">
        <v>0</v>
      </c>
      <c r="L1140" s="140">
        <v>16200</v>
      </c>
      <c r="M1140" s="140">
        <v>16200</v>
      </c>
    </row>
    <row r="1141" spans="1:13" ht="16.5" hidden="1" customHeight="1">
      <c r="A1141" s="111" t="s">
        <v>3580</v>
      </c>
      <c r="B1141" s="140" t="s">
        <v>3578</v>
      </c>
      <c r="C1141" s="141" t="s">
        <v>355</v>
      </c>
      <c r="D1141" s="140" t="s">
        <v>3579</v>
      </c>
      <c r="E1141" s="140" t="s">
        <v>45</v>
      </c>
      <c r="F1141" s="141" t="s">
        <v>142</v>
      </c>
      <c r="G1141" s="140">
        <v>1</v>
      </c>
      <c r="H1141" s="140">
        <v>12000</v>
      </c>
      <c r="I1141" s="144">
        <v>12000</v>
      </c>
      <c r="J1141" s="140">
        <v>12000</v>
      </c>
      <c r="K1141" s="140">
        <v>0</v>
      </c>
      <c r="L1141" s="140">
        <v>12000</v>
      </c>
      <c r="M1141" s="140">
        <v>12000</v>
      </c>
    </row>
    <row r="1142" spans="1:13">
      <c r="L1142" s="104">
        <f>SUBTOTAL(9,L623:L659)</f>
        <v>246877.81</v>
      </c>
    </row>
  </sheetData>
  <autoFilter ref="A1:M1141">
    <filterColumn colId="3">
      <filters>
        <filter val="T5型防水防尘灯 24W"/>
        <filter val="T5型吸顶灯 22W"/>
        <filter val="单管 LED灯 T8 1*15W"/>
        <filter val="单管 LED灯 T8 1*22W"/>
        <filter val="嵌入式方格栅顶灯 1*9W"/>
        <filter val="嵌入式方格栅顶灯 3*9W"/>
        <filter val="球场灯"/>
        <filter val="双管 LED灯 T8 带灯罩 2*15W"/>
        <filter val="双管 LED灯 T8 带灯罩 2*22W"/>
        <filter val="筒灯"/>
      </filters>
    </filterColumn>
  </autoFilter>
  <phoneticPr fontId="46" type="noConversion"/>
  <printOptions gridLines="1"/>
  <pageMargins left="0.75" right="0.75" top="1" bottom="1" header="0.5" footer="0.5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</sheetPr>
  <dimension ref="A1:M486"/>
  <sheetViews>
    <sheetView workbookViewId="0">
      <selection activeCell="H515" sqref="H515"/>
    </sheetView>
  </sheetViews>
  <sheetFormatPr defaultColWidth="8" defaultRowHeight="12.75"/>
  <cols>
    <col min="1" max="1" width="4" style="104" customWidth="1"/>
    <col min="2" max="2" width="14.625" style="104" customWidth="1"/>
    <col min="3" max="3" width="6.5" style="104" customWidth="1"/>
    <col min="4" max="4" width="22.75" style="104" customWidth="1"/>
    <col min="5" max="5" width="37.5" style="104" customWidth="1"/>
    <col min="6" max="6" width="7.25" style="104" customWidth="1"/>
    <col min="7" max="7" width="13" style="104" customWidth="1"/>
    <col min="8" max="8" width="13.375" style="104" customWidth="1"/>
    <col min="9" max="9" width="19.75" style="104" customWidth="1"/>
    <col min="10" max="11" width="13" style="104" customWidth="1"/>
    <col min="12" max="12" width="17.375" style="104" customWidth="1"/>
    <col min="13" max="13" width="15.25" style="104" customWidth="1"/>
    <col min="14" max="16384" width="8" style="104"/>
  </cols>
  <sheetData>
    <row r="1" spans="1:13" ht="18" customHeight="1">
      <c r="B1" s="105" t="s">
        <v>68</v>
      </c>
      <c r="C1" s="105" t="s">
        <v>69</v>
      </c>
      <c r="D1" s="105" t="s">
        <v>1</v>
      </c>
      <c r="E1" s="105" t="s">
        <v>35</v>
      </c>
      <c r="F1" s="105" t="s">
        <v>3</v>
      </c>
      <c r="G1" s="105" t="s">
        <v>4</v>
      </c>
      <c r="H1" s="105" t="s">
        <v>70</v>
      </c>
      <c r="I1" s="105" t="s">
        <v>36</v>
      </c>
      <c r="J1" s="105" t="s">
        <v>37</v>
      </c>
      <c r="K1" s="105" t="s">
        <v>38</v>
      </c>
      <c r="L1" s="105" t="s">
        <v>39</v>
      </c>
      <c r="M1" s="105" t="s">
        <v>40</v>
      </c>
    </row>
    <row r="2" spans="1:13" ht="16.5" hidden="1" customHeight="1">
      <c r="A2" s="106" t="s">
        <v>71</v>
      </c>
      <c r="B2" s="107" t="s">
        <v>72</v>
      </c>
      <c r="C2" s="108" t="s">
        <v>73</v>
      </c>
      <c r="D2" s="107" t="s">
        <v>74</v>
      </c>
      <c r="E2" s="107" t="s">
        <v>45</v>
      </c>
      <c r="F2" s="108" t="s">
        <v>75</v>
      </c>
      <c r="G2" s="107">
        <v>519.4932</v>
      </c>
      <c r="H2" s="107">
        <v>230</v>
      </c>
      <c r="I2" s="120">
        <v>230</v>
      </c>
      <c r="J2" s="107">
        <v>230</v>
      </c>
      <c r="K2" s="107">
        <v>0</v>
      </c>
      <c r="L2" s="107">
        <v>119483.44</v>
      </c>
      <c r="M2" s="107">
        <v>119483.44</v>
      </c>
    </row>
    <row r="3" spans="1:13" ht="16.5" hidden="1" customHeight="1">
      <c r="A3" s="106" t="s">
        <v>76</v>
      </c>
      <c r="B3" s="107" t="s">
        <v>77</v>
      </c>
      <c r="C3" s="108" t="s">
        <v>78</v>
      </c>
      <c r="D3" s="107" t="s">
        <v>79</v>
      </c>
      <c r="E3" s="107" t="s">
        <v>45</v>
      </c>
      <c r="F3" s="108" t="s">
        <v>80</v>
      </c>
      <c r="G3" s="107">
        <v>6748470.307</v>
      </c>
      <c r="H3" s="107">
        <v>1</v>
      </c>
      <c r="I3" s="120">
        <v>1</v>
      </c>
      <c r="J3" s="107">
        <v>1</v>
      </c>
      <c r="K3" s="107">
        <v>0</v>
      </c>
      <c r="L3" s="107">
        <v>6748470.3099999996</v>
      </c>
      <c r="M3" s="107">
        <v>6748470.3099999996</v>
      </c>
    </row>
    <row r="4" spans="1:13" ht="16.5" hidden="1" customHeight="1">
      <c r="A4" s="106" t="s">
        <v>81</v>
      </c>
      <c r="B4" s="107" t="s">
        <v>82</v>
      </c>
      <c r="C4" s="108" t="s">
        <v>78</v>
      </c>
      <c r="D4" s="107" t="s">
        <v>83</v>
      </c>
      <c r="E4" s="107" t="s">
        <v>45</v>
      </c>
      <c r="F4" s="108" t="s">
        <v>80</v>
      </c>
      <c r="G4" s="107">
        <v>53425.3868</v>
      </c>
      <c r="H4" s="107">
        <v>1</v>
      </c>
      <c r="I4" s="120">
        <v>1</v>
      </c>
      <c r="J4" s="107">
        <v>1</v>
      </c>
      <c r="K4" s="107">
        <v>0</v>
      </c>
      <c r="L4" s="107">
        <v>53425.39</v>
      </c>
      <c r="M4" s="107">
        <v>53425.39</v>
      </c>
    </row>
    <row r="5" spans="1:13" ht="16.5" hidden="1" customHeight="1">
      <c r="A5" s="106" t="s">
        <v>84</v>
      </c>
      <c r="B5" s="109" t="s">
        <v>85</v>
      </c>
      <c r="C5" s="110" t="s">
        <v>86</v>
      </c>
      <c r="D5" s="109" t="s">
        <v>87</v>
      </c>
      <c r="E5" s="109" t="s">
        <v>8</v>
      </c>
      <c r="F5" s="110" t="s">
        <v>9</v>
      </c>
      <c r="G5" s="109">
        <v>1.1676</v>
      </c>
      <c r="H5" s="109">
        <v>3560.45</v>
      </c>
      <c r="I5" s="121">
        <v>4719.96</v>
      </c>
      <c r="J5" s="109">
        <v>5499.6970000000001</v>
      </c>
      <c r="K5" s="109">
        <v>16.52</v>
      </c>
      <c r="L5" s="109">
        <v>5511.03</v>
      </c>
      <c r="M5" s="109">
        <v>6421.45</v>
      </c>
    </row>
    <row r="6" spans="1:13" ht="16.5" hidden="1" customHeight="1">
      <c r="A6" s="106" t="s">
        <v>88</v>
      </c>
      <c r="B6" s="109" t="s">
        <v>85</v>
      </c>
      <c r="C6" s="110" t="s">
        <v>86</v>
      </c>
      <c r="D6" s="109" t="s">
        <v>7</v>
      </c>
      <c r="E6" s="109" t="s">
        <v>8</v>
      </c>
      <c r="F6" s="110" t="s">
        <v>9</v>
      </c>
      <c r="G6" s="109">
        <v>3.8E-3</v>
      </c>
      <c r="H6" s="109">
        <v>3560.45</v>
      </c>
      <c r="I6" s="121">
        <v>5413.56</v>
      </c>
      <c r="J6" s="109">
        <v>5413.56</v>
      </c>
      <c r="K6" s="109">
        <v>0</v>
      </c>
      <c r="L6" s="109">
        <v>20.57</v>
      </c>
      <c r="M6" s="109">
        <v>20.57</v>
      </c>
    </row>
    <row r="7" spans="1:13" ht="16.5" hidden="1" customHeight="1">
      <c r="A7" s="106" t="s">
        <v>676</v>
      </c>
      <c r="B7" s="109" t="s">
        <v>85</v>
      </c>
      <c r="C7" s="110" t="s">
        <v>86</v>
      </c>
      <c r="D7" s="109" t="s">
        <v>87</v>
      </c>
      <c r="E7" s="109" t="s">
        <v>8</v>
      </c>
      <c r="F7" s="110" t="s">
        <v>9</v>
      </c>
      <c r="G7" s="109">
        <v>0.20369999999999999</v>
      </c>
      <c r="H7" s="109">
        <v>3560.45</v>
      </c>
      <c r="I7" s="121">
        <v>5413.56</v>
      </c>
      <c r="J7" s="109">
        <v>6307.88</v>
      </c>
      <c r="K7" s="109">
        <v>16.52</v>
      </c>
      <c r="L7" s="109">
        <v>1102.74</v>
      </c>
      <c r="M7" s="109">
        <v>1284.92</v>
      </c>
    </row>
    <row r="8" spans="1:13" ht="16.5" hidden="1" customHeight="1">
      <c r="A8" s="106" t="s">
        <v>677</v>
      </c>
      <c r="B8" s="109" t="s">
        <v>89</v>
      </c>
      <c r="C8" s="110" t="s">
        <v>86</v>
      </c>
      <c r="D8" s="109" t="s">
        <v>90</v>
      </c>
      <c r="E8" s="109" t="s">
        <v>91</v>
      </c>
      <c r="F8" s="110" t="s">
        <v>9</v>
      </c>
      <c r="G8" s="109">
        <v>437.76010000000002</v>
      </c>
      <c r="H8" s="109">
        <v>3547.15</v>
      </c>
      <c r="I8" s="121">
        <v>5410.17</v>
      </c>
      <c r="J8" s="109">
        <v>6303.93</v>
      </c>
      <c r="K8" s="109">
        <v>16.52</v>
      </c>
      <c r="L8" s="109">
        <v>2368356.56</v>
      </c>
      <c r="M8" s="109">
        <v>2759609.03</v>
      </c>
    </row>
    <row r="9" spans="1:13" ht="16.5" hidden="1" customHeight="1">
      <c r="A9" s="111" t="s">
        <v>92</v>
      </c>
      <c r="B9" s="125" t="s">
        <v>678</v>
      </c>
      <c r="C9" s="126" t="s">
        <v>86</v>
      </c>
      <c r="D9" s="125" t="s">
        <v>679</v>
      </c>
      <c r="E9" s="125" t="s">
        <v>680</v>
      </c>
      <c r="F9" s="126" t="s">
        <v>9</v>
      </c>
      <c r="G9" s="125">
        <v>0.40279999999999999</v>
      </c>
      <c r="H9" s="125">
        <v>4400</v>
      </c>
      <c r="I9" s="121">
        <v>4719.96</v>
      </c>
      <c r="J9" s="125">
        <v>5333.5550000000003</v>
      </c>
      <c r="K9" s="125">
        <v>13</v>
      </c>
      <c r="L9" s="125">
        <v>1901.2</v>
      </c>
      <c r="M9" s="125">
        <v>2148.36</v>
      </c>
    </row>
    <row r="10" spans="1:13" ht="16.5" hidden="1" customHeight="1">
      <c r="A10" s="111" t="s">
        <v>94</v>
      </c>
      <c r="B10" s="125" t="s">
        <v>678</v>
      </c>
      <c r="C10" s="126" t="s">
        <v>86</v>
      </c>
      <c r="D10" s="125" t="s">
        <v>679</v>
      </c>
      <c r="E10" s="125" t="s">
        <v>680</v>
      </c>
      <c r="F10" s="126" t="s">
        <v>9</v>
      </c>
      <c r="G10" s="125">
        <v>4.2999999999999997E-2</v>
      </c>
      <c r="H10" s="125">
        <v>4400</v>
      </c>
      <c r="I10" s="121">
        <v>5413.56</v>
      </c>
      <c r="J10" s="125">
        <v>6117.3230000000003</v>
      </c>
      <c r="K10" s="125">
        <v>13</v>
      </c>
      <c r="L10" s="125">
        <v>232.78</v>
      </c>
      <c r="M10" s="125">
        <v>263.04000000000002</v>
      </c>
    </row>
    <row r="11" spans="1:13" ht="16.5" hidden="1" customHeight="1">
      <c r="A11" s="111" t="s">
        <v>95</v>
      </c>
      <c r="B11" s="125" t="s">
        <v>93</v>
      </c>
      <c r="C11" s="126" t="s">
        <v>86</v>
      </c>
      <c r="D11" s="125" t="s">
        <v>90</v>
      </c>
      <c r="E11" s="125" t="s">
        <v>8</v>
      </c>
      <c r="F11" s="126" t="s">
        <v>9</v>
      </c>
      <c r="G11" s="125">
        <v>386.41789999999997</v>
      </c>
      <c r="H11" s="125">
        <v>3738.53</v>
      </c>
      <c r="I11" s="121">
        <v>5413.56</v>
      </c>
      <c r="J11" s="125">
        <v>6307.88</v>
      </c>
      <c r="K11" s="125">
        <v>16.52</v>
      </c>
      <c r="L11" s="125">
        <v>2091896.49</v>
      </c>
      <c r="M11" s="125">
        <v>2437477.7400000002</v>
      </c>
    </row>
    <row r="12" spans="1:13" ht="16.5" hidden="1" customHeight="1">
      <c r="A12" s="111" t="s">
        <v>99</v>
      </c>
      <c r="B12" s="125" t="s">
        <v>93</v>
      </c>
      <c r="C12" s="126" t="s">
        <v>86</v>
      </c>
      <c r="D12" s="125" t="s">
        <v>90</v>
      </c>
      <c r="E12" s="125" t="s">
        <v>8</v>
      </c>
      <c r="F12" s="126" t="s">
        <v>9</v>
      </c>
      <c r="G12" s="125">
        <v>1.1984999999999999</v>
      </c>
      <c r="H12" s="125">
        <v>3738.53</v>
      </c>
      <c r="I12" s="121">
        <v>5446.89</v>
      </c>
      <c r="J12" s="125">
        <v>6346.7160000000003</v>
      </c>
      <c r="K12" s="125">
        <v>16.52</v>
      </c>
      <c r="L12" s="125">
        <v>6528.1</v>
      </c>
      <c r="M12" s="125">
        <v>7606.54</v>
      </c>
    </row>
    <row r="13" spans="1:13" ht="16.5" hidden="1" customHeight="1">
      <c r="A13" s="106" t="s">
        <v>104</v>
      </c>
      <c r="B13" s="109" t="s">
        <v>96</v>
      </c>
      <c r="C13" s="110" t="s">
        <v>86</v>
      </c>
      <c r="D13" s="109" t="s">
        <v>97</v>
      </c>
      <c r="E13" s="109" t="s">
        <v>98</v>
      </c>
      <c r="F13" s="110" t="s">
        <v>9</v>
      </c>
      <c r="G13" s="109">
        <v>200.98699999999999</v>
      </c>
      <c r="H13" s="109">
        <v>3698.94</v>
      </c>
      <c r="I13" s="121">
        <v>5446.89</v>
      </c>
      <c r="J13" s="109">
        <v>6346.7160000000003</v>
      </c>
      <c r="K13" s="109">
        <v>16.52</v>
      </c>
      <c r="L13" s="109">
        <v>1094754.08</v>
      </c>
      <c r="M13" s="109">
        <v>1275607.4099999999</v>
      </c>
    </row>
    <row r="14" spans="1:13" ht="16.5" hidden="1" customHeight="1">
      <c r="A14" s="106" t="s">
        <v>107</v>
      </c>
      <c r="B14" s="107" t="s">
        <v>100</v>
      </c>
      <c r="C14" s="108" t="s">
        <v>86</v>
      </c>
      <c r="D14" s="107" t="s">
        <v>101</v>
      </c>
      <c r="E14" s="107" t="s">
        <v>102</v>
      </c>
      <c r="F14" s="108" t="s">
        <v>103</v>
      </c>
      <c r="G14" s="107">
        <v>379.17599999999999</v>
      </c>
      <c r="H14" s="107">
        <v>5.38</v>
      </c>
      <c r="I14" s="120">
        <v>5.38</v>
      </c>
      <c r="J14" s="107">
        <v>6.0789999999999997</v>
      </c>
      <c r="K14" s="107">
        <v>13</v>
      </c>
      <c r="L14" s="107">
        <v>2039.97</v>
      </c>
      <c r="M14" s="107">
        <v>2305.0100000000002</v>
      </c>
    </row>
    <row r="15" spans="1:13" ht="16.5" hidden="1" customHeight="1">
      <c r="A15" s="106" t="s">
        <v>111</v>
      </c>
      <c r="B15" s="107" t="s">
        <v>105</v>
      </c>
      <c r="C15" s="108" t="s">
        <v>86</v>
      </c>
      <c r="D15" s="107" t="s">
        <v>101</v>
      </c>
      <c r="E15" s="107" t="s">
        <v>106</v>
      </c>
      <c r="F15" s="108" t="s">
        <v>103</v>
      </c>
      <c r="G15" s="107">
        <v>2135.0805999999998</v>
      </c>
      <c r="H15" s="107">
        <v>5.38</v>
      </c>
      <c r="I15" s="120">
        <v>5.38</v>
      </c>
      <c r="J15" s="107">
        <v>6.0789999999999997</v>
      </c>
      <c r="K15" s="107">
        <v>13</v>
      </c>
      <c r="L15" s="107">
        <v>11486.73</v>
      </c>
      <c r="M15" s="107">
        <v>12979.15</v>
      </c>
    </row>
    <row r="16" spans="1:13" ht="16.5" hidden="1" customHeight="1">
      <c r="A16" s="106" t="s">
        <v>681</v>
      </c>
      <c r="B16" s="107" t="s">
        <v>682</v>
      </c>
      <c r="C16" s="108" t="s">
        <v>86</v>
      </c>
      <c r="D16" s="107" t="s">
        <v>101</v>
      </c>
      <c r="E16" s="107" t="s">
        <v>683</v>
      </c>
      <c r="F16" s="108" t="s">
        <v>103</v>
      </c>
      <c r="G16" s="107">
        <v>16.858000000000001</v>
      </c>
      <c r="H16" s="107">
        <v>5.38</v>
      </c>
      <c r="I16" s="120">
        <v>5.38</v>
      </c>
      <c r="J16" s="107">
        <v>6.0789999999999997</v>
      </c>
      <c r="K16" s="107">
        <v>13</v>
      </c>
      <c r="L16" s="107">
        <v>90.7</v>
      </c>
      <c r="M16" s="107">
        <v>102.48</v>
      </c>
    </row>
    <row r="17" spans="1:13" ht="16.5" hidden="1" customHeight="1">
      <c r="A17" s="106" t="s">
        <v>684</v>
      </c>
      <c r="B17" s="107" t="s">
        <v>685</v>
      </c>
      <c r="C17" s="108" t="s">
        <v>86</v>
      </c>
      <c r="D17" s="107" t="s">
        <v>101</v>
      </c>
      <c r="E17" s="107" t="s">
        <v>686</v>
      </c>
      <c r="F17" s="108" t="s">
        <v>103</v>
      </c>
      <c r="G17" s="107">
        <v>16.746300000000002</v>
      </c>
      <c r="H17" s="107">
        <v>5.38</v>
      </c>
      <c r="I17" s="120">
        <v>5.38</v>
      </c>
      <c r="J17" s="107">
        <v>6.0789999999999997</v>
      </c>
      <c r="K17" s="107">
        <v>13</v>
      </c>
      <c r="L17" s="107">
        <v>90.1</v>
      </c>
      <c r="M17" s="107">
        <v>101.8</v>
      </c>
    </row>
    <row r="18" spans="1:13" ht="16.5" hidden="1" customHeight="1">
      <c r="A18" s="106" t="s">
        <v>113</v>
      </c>
      <c r="B18" s="107" t="s">
        <v>108</v>
      </c>
      <c r="C18" s="108" t="s">
        <v>86</v>
      </c>
      <c r="D18" s="107" t="s">
        <v>109</v>
      </c>
      <c r="E18" s="107" t="s">
        <v>110</v>
      </c>
      <c r="F18" s="108" t="s">
        <v>103</v>
      </c>
      <c r="G18" s="107">
        <v>0.14099999999999999</v>
      </c>
      <c r="H18" s="107">
        <v>3.66</v>
      </c>
      <c r="I18" s="120">
        <v>3.66</v>
      </c>
      <c r="J18" s="107">
        <v>4.26</v>
      </c>
      <c r="K18" s="107">
        <v>16.52</v>
      </c>
      <c r="L18" s="107">
        <v>0.52</v>
      </c>
      <c r="M18" s="107">
        <v>0.6</v>
      </c>
    </row>
    <row r="19" spans="1:13" ht="16.5" hidden="1" customHeight="1">
      <c r="A19" s="106" t="s">
        <v>115</v>
      </c>
      <c r="B19" s="109" t="s">
        <v>112</v>
      </c>
      <c r="C19" s="110" t="s">
        <v>86</v>
      </c>
      <c r="D19" s="109" t="s">
        <v>7</v>
      </c>
      <c r="E19" s="109" t="s">
        <v>8</v>
      </c>
      <c r="F19" s="110" t="s">
        <v>9</v>
      </c>
      <c r="G19" s="109">
        <v>0.10199999999999999</v>
      </c>
      <c r="H19" s="109">
        <v>3560.45</v>
      </c>
      <c r="I19" s="121">
        <v>4719.96</v>
      </c>
      <c r="J19" s="109">
        <v>5333.5550000000003</v>
      </c>
      <c r="K19" s="109">
        <v>13</v>
      </c>
      <c r="L19" s="109">
        <v>481.44</v>
      </c>
      <c r="M19" s="109">
        <v>544.02</v>
      </c>
    </row>
    <row r="20" spans="1:13" ht="16.5" hidden="1" customHeight="1">
      <c r="A20" s="111" t="s">
        <v>116</v>
      </c>
      <c r="B20" s="125" t="s">
        <v>687</v>
      </c>
      <c r="C20" s="126" t="s">
        <v>86</v>
      </c>
      <c r="D20" s="125" t="s">
        <v>7</v>
      </c>
      <c r="E20" s="125" t="s">
        <v>8</v>
      </c>
      <c r="F20" s="126" t="s">
        <v>103</v>
      </c>
      <c r="G20" s="125">
        <v>126.1</v>
      </c>
      <c r="H20" s="125">
        <v>3.56</v>
      </c>
      <c r="I20" s="121">
        <v>4.72</v>
      </c>
      <c r="J20" s="125">
        <v>5.3339999999999996</v>
      </c>
      <c r="K20" s="125">
        <v>13</v>
      </c>
      <c r="L20" s="125">
        <v>595.19000000000005</v>
      </c>
      <c r="M20" s="125">
        <v>672.62</v>
      </c>
    </row>
    <row r="21" spans="1:13" ht="16.5" hidden="1" customHeight="1">
      <c r="A21" s="111" t="s">
        <v>119</v>
      </c>
      <c r="B21" s="125" t="s">
        <v>687</v>
      </c>
      <c r="C21" s="126" t="s">
        <v>86</v>
      </c>
      <c r="D21" s="125" t="s">
        <v>7</v>
      </c>
      <c r="E21" s="125" t="s">
        <v>8</v>
      </c>
      <c r="F21" s="126" t="s">
        <v>103</v>
      </c>
      <c r="G21" s="125">
        <v>507.26</v>
      </c>
      <c r="H21" s="125">
        <v>3.56</v>
      </c>
      <c r="I21" s="121">
        <v>5.43</v>
      </c>
      <c r="J21" s="125">
        <v>6.1360000000000001</v>
      </c>
      <c r="K21" s="125">
        <v>13</v>
      </c>
      <c r="L21" s="125">
        <v>2754.42</v>
      </c>
      <c r="M21" s="125">
        <v>3112.55</v>
      </c>
    </row>
    <row r="22" spans="1:13" ht="16.5" hidden="1" customHeight="1">
      <c r="A22" s="111" t="s">
        <v>123</v>
      </c>
      <c r="B22" s="125" t="s">
        <v>114</v>
      </c>
      <c r="C22" s="126" t="s">
        <v>86</v>
      </c>
      <c r="D22" s="125" t="s">
        <v>7</v>
      </c>
      <c r="E22" s="125" t="s">
        <v>13</v>
      </c>
      <c r="F22" s="126" t="s">
        <v>9</v>
      </c>
      <c r="G22" s="125">
        <v>1.0073000000000001</v>
      </c>
      <c r="H22" s="125">
        <v>3616.56</v>
      </c>
      <c r="I22" s="121">
        <v>5410.17</v>
      </c>
      <c r="J22" s="125">
        <v>6113.4920000000002</v>
      </c>
      <c r="K22" s="125">
        <v>13</v>
      </c>
      <c r="L22" s="125">
        <v>5449.66</v>
      </c>
      <c r="M22" s="125">
        <v>6158.12</v>
      </c>
    </row>
    <row r="23" spans="1:13" ht="16.5" hidden="1" customHeight="1">
      <c r="A23" s="111" t="s">
        <v>128</v>
      </c>
      <c r="B23" s="125" t="s">
        <v>114</v>
      </c>
      <c r="C23" s="126" t="s">
        <v>86</v>
      </c>
      <c r="D23" s="125" t="s">
        <v>7</v>
      </c>
      <c r="E23" s="125" t="s">
        <v>13</v>
      </c>
      <c r="F23" s="126" t="s">
        <v>9</v>
      </c>
      <c r="G23" s="125">
        <v>2.5647000000000002</v>
      </c>
      <c r="H23" s="125">
        <v>3616.56</v>
      </c>
      <c r="I23" s="121">
        <v>5325.46</v>
      </c>
      <c r="J23" s="125">
        <v>6017.77</v>
      </c>
      <c r="K23" s="125">
        <v>13</v>
      </c>
      <c r="L23" s="125">
        <v>13658.21</v>
      </c>
      <c r="M23" s="125">
        <v>15433.77</v>
      </c>
    </row>
    <row r="24" spans="1:13" ht="16.5" hidden="1" customHeight="1">
      <c r="A24" s="106" t="s">
        <v>131</v>
      </c>
      <c r="B24" s="109" t="s">
        <v>688</v>
      </c>
      <c r="C24" s="110" t="s">
        <v>86</v>
      </c>
      <c r="D24" s="109" t="s">
        <v>689</v>
      </c>
      <c r="E24" s="109" t="s">
        <v>98</v>
      </c>
      <c r="F24" s="110" t="s">
        <v>9</v>
      </c>
      <c r="G24" s="109">
        <v>3.1199999999999999E-2</v>
      </c>
      <c r="H24" s="109">
        <v>3614.37</v>
      </c>
      <c r="I24" s="121">
        <v>4797.16</v>
      </c>
      <c r="J24" s="109">
        <v>5589.6509999999998</v>
      </c>
      <c r="K24" s="109">
        <v>16.52</v>
      </c>
      <c r="L24" s="109">
        <v>149.66999999999999</v>
      </c>
      <c r="M24" s="109">
        <v>174.4</v>
      </c>
    </row>
    <row r="25" spans="1:13" ht="16.5" hidden="1" customHeight="1">
      <c r="A25" s="106" t="s">
        <v>135</v>
      </c>
      <c r="B25" s="109" t="s">
        <v>690</v>
      </c>
      <c r="C25" s="110" t="s">
        <v>86</v>
      </c>
      <c r="D25" s="109" t="s">
        <v>691</v>
      </c>
      <c r="E25" s="109" t="s">
        <v>98</v>
      </c>
      <c r="F25" s="110" t="s">
        <v>103</v>
      </c>
      <c r="G25" s="109">
        <v>4046.5201999999999</v>
      </c>
      <c r="H25" s="109">
        <v>3.55</v>
      </c>
      <c r="I25" s="121">
        <v>4.7</v>
      </c>
      <c r="J25" s="109">
        <v>5.3109999999999999</v>
      </c>
      <c r="K25" s="109">
        <v>13</v>
      </c>
      <c r="L25" s="109">
        <v>19018.64</v>
      </c>
      <c r="M25" s="109">
        <v>21491.07</v>
      </c>
    </row>
    <row r="26" spans="1:13" ht="16.5" hidden="1" customHeight="1">
      <c r="A26" s="106" t="s">
        <v>139</v>
      </c>
      <c r="B26" s="109" t="s">
        <v>692</v>
      </c>
      <c r="C26" s="110" t="s">
        <v>86</v>
      </c>
      <c r="D26" s="109" t="s">
        <v>693</v>
      </c>
      <c r="E26" s="109" t="s">
        <v>205</v>
      </c>
      <c r="F26" s="110" t="s">
        <v>103</v>
      </c>
      <c r="G26" s="109">
        <v>22148.186099999999</v>
      </c>
      <c r="H26" s="109">
        <v>3.54</v>
      </c>
      <c r="I26" s="121">
        <v>4.7</v>
      </c>
      <c r="J26" s="109">
        <v>5.3109999999999999</v>
      </c>
      <c r="K26" s="109">
        <v>13</v>
      </c>
      <c r="L26" s="109">
        <v>104096.47</v>
      </c>
      <c r="M26" s="109">
        <v>117629.02</v>
      </c>
    </row>
    <row r="27" spans="1:13" ht="16.5" hidden="1" customHeight="1">
      <c r="A27" s="106" t="s">
        <v>143</v>
      </c>
      <c r="B27" s="109" t="s">
        <v>117</v>
      </c>
      <c r="C27" s="110" t="s">
        <v>86</v>
      </c>
      <c r="D27" s="109" t="s">
        <v>118</v>
      </c>
      <c r="E27" s="109" t="s">
        <v>98</v>
      </c>
      <c r="F27" s="110" t="s">
        <v>9</v>
      </c>
      <c r="G27" s="109">
        <v>0.3926</v>
      </c>
      <c r="H27" s="109">
        <v>3464.42</v>
      </c>
      <c r="I27" s="121">
        <v>4898.76</v>
      </c>
      <c r="J27" s="109">
        <v>5535.5990000000002</v>
      </c>
      <c r="K27" s="109">
        <v>13</v>
      </c>
      <c r="L27" s="109">
        <v>1923.25</v>
      </c>
      <c r="M27" s="109">
        <v>2173.2800000000002</v>
      </c>
    </row>
    <row r="28" spans="1:13" ht="16.5" hidden="1" customHeight="1">
      <c r="A28" s="106" t="s">
        <v>144</v>
      </c>
      <c r="B28" s="109" t="s">
        <v>120</v>
      </c>
      <c r="C28" s="110" t="s">
        <v>86</v>
      </c>
      <c r="D28" s="109" t="s">
        <v>121</v>
      </c>
      <c r="E28" s="109" t="s">
        <v>122</v>
      </c>
      <c r="F28" s="110" t="s">
        <v>9</v>
      </c>
      <c r="G28" s="109">
        <v>2.0960999999999999</v>
      </c>
      <c r="H28" s="109">
        <v>3094.26</v>
      </c>
      <c r="I28" s="121">
        <v>4800</v>
      </c>
      <c r="J28" s="109">
        <v>5592.96</v>
      </c>
      <c r="K28" s="109">
        <v>16.52</v>
      </c>
      <c r="L28" s="109">
        <v>10061.280000000001</v>
      </c>
      <c r="M28" s="109">
        <v>11723.4</v>
      </c>
    </row>
    <row r="29" spans="1:13" ht="16.5" hidden="1" customHeight="1">
      <c r="A29" s="106" t="s">
        <v>145</v>
      </c>
      <c r="B29" s="109" t="s">
        <v>694</v>
      </c>
      <c r="C29" s="110" t="s">
        <v>86</v>
      </c>
      <c r="D29" s="109" t="s">
        <v>121</v>
      </c>
      <c r="E29" s="109" t="s">
        <v>695</v>
      </c>
      <c r="F29" s="110" t="s">
        <v>9</v>
      </c>
      <c r="G29" s="109">
        <v>1.5599999999999999E-2</v>
      </c>
      <c r="H29" s="109">
        <v>3047.04</v>
      </c>
      <c r="I29" s="121">
        <v>4800</v>
      </c>
      <c r="J29" s="109">
        <v>5592.96</v>
      </c>
      <c r="K29" s="109">
        <v>16.52</v>
      </c>
      <c r="L29" s="109">
        <v>74.88</v>
      </c>
      <c r="M29" s="109">
        <v>87.25</v>
      </c>
    </row>
    <row r="30" spans="1:13" ht="16.5" hidden="1" customHeight="1">
      <c r="A30" s="106" t="s">
        <v>148</v>
      </c>
      <c r="B30" s="107" t="s">
        <v>124</v>
      </c>
      <c r="C30" s="108" t="s">
        <v>86</v>
      </c>
      <c r="D30" s="107" t="s">
        <v>125</v>
      </c>
      <c r="E30" s="107" t="s">
        <v>126</v>
      </c>
      <c r="F30" s="108" t="s">
        <v>127</v>
      </c>
      <c r="G30" s="107">
        <v>50.387999999999998</v>
      </c>
      <c r="H30" s="107">
        <v>30</v>
      </c>
      <c r="I30" s="120">
        <v>30</v>
      </c>
      <c r="J30" s="107">
        <v>34.96</v>
      </c>
      <c r="K30" s="107">
        <v>16.52</v>
      </c>
      <c r="L30" s="107">
        <v>1511.64</v>
      </c>
      <c r="M30" s="107">
        <v>1761.56</v>
      </c>
    </row>
    <row r="31" spans="1:13" ht="16.5" hidden="1" customHeight="1">
      <c r="A31" s="106" t="s">
        <v>149</v>
      </c>
      <c r="B31" s="107" t="s">
        <v>129</v>
      </c>
      <c r="C31" s="108" t="s">
        <v>86</v>
      </c>
      <c r="D31" s="107" t="s">
        <v>130</v>
      </c>
      <c r="E31" s="107" t="s">
        <v>71</v>
      </c>
      <c r="F31" s="108" t="s">
        <v>127</v>
      </c>
      <c r="G31" s="107">
        <v>22.113900000000001</v>
      </c>
      <c r="H31" s="107">
        <v>135</v>
      </c>
      <c r="I31" s="120">
        <v>135</v>
      </c>
      <c r="J31" s="107">
        <v>157.30000000000001</v>
      </c>
      <c r="K31" s="107">
        <v>16.52</v>
      </c>
      <c r="L31" s="107">
        <v>2985.38</v>
      </c>
      <c r="M31" s="107">
        <v>3478.52</v>
      </c>
    </row>
    <row r="32" spans="1:13" ht="16.5" hidden="1" customHeight="1">
      <c r="A32" s="106" t="s">
        <v>152</v>
      </c>
      <c r="B32" s="109" t="s">
        <v>132</v>
      </c>
      <c r="C32" s="110" t="s">
        <v>86</v>
      </c>
      <c r="D32" s="109" t="s">
        <v>133</v>
      </c>
      <c r="E32" s="109" t="s">
        <v>134</v>
      </c>
      <c r="F32" s="110" t="s">
        <v>9</v>
      </c>
      <c r="G32" s="109">
        <v>1.8654999999999999</v>
      </c>
      <c r="H32" s="109">
        <v>3139.88</v>
      </c>
      <c r="I32" s="121">
        <v>4649.3</v>
      </c>
      <c r="J32" s="109">
        <v>5417.3639999999996</v>
      </c>
      <c r="K32" s="109">
        <v>16.52</v>
      </c>
      <c r="L32" s="109">
        <v>8673.27</v>
      </c>
      <c r="M32" s="109">
        <v>10106.09</v>
      </c>
    </row>
    <row r="33" spans="1:13" ht="16.5" hidden="1" customHeight="1">
      <c r="A33" s="106" t="s">
        <v>153</v>
      </c>
      <c r="B33" s="107" t="s">
        <v>696</v>
      </c>
      <c r="C33" s="108" t="s">
        <v>86</v>
      </c>
      <c r="D33" s="107" t="s">
        <v>697</v>
      </c>
      <c r="E33" s="107" t="s">
        <v>698</v>
      </c>
      <c r="F33" s="108" t="s">
        <v>344</v>
      </c>
      <c r="G33" s="107">
        <v>4169.2</v>
      </c>
      <c r="H33" s="107">
        <v>3.07</v>
      </c>
      <c r="I33" s="120">
        <v>3.07</v>
      </c>
      <c r="J33" s="107">
        <v>3.58</v>
      </c>
      <c r="K33" s="107">
        <v>16.52</v>
      </c>
      <c r="L33" s="107">
        <v>12799.44</v>
      </c>
      <c r="M33" s="107">
        <v>14925.74</v>
      </c>
    </row>
    <row r="34" spans="1:13" ht="16.5" hidden="1" customHeight="1">
      <c r="A34" s="106" t="s">
        <v>156</v>
      </c>
      <c r="B34" s="109" t="s">
        <v>699</v>
      </c>
      <c r="C34" s="110" t="s">
        <v>86</v>
      </c>
      <c r="D34" s="109" t="s">
        <v>693</v>
      </c>
      <c r="E34" s="109" t="s">
        <v>45</v>
      </c>
      <c r="F34" s="110" t="s">
        <v>103</v>
      </c>
      <c r="G34" s="109">
        <v>7839.9160000000002</v>
      </c>
      <c r="H34" s="109">
        <v>27.46</v>
      </c>
      <c r="I34" s="155">
        <v>4.8</v>
      </c>
      <c r="J34" s="109">
        <v>5.593</v>
      </c>
      <c r="K34" s="109">
        <v>16.52</v>
      </c>
      <c r="L34" s="109">
        <v>37631.599999999999</v>
      </c>
      <c r="M34" s="109">
        <v>43848.65</v>
      </c>
    </row>
    <row r="35" spans="1:13" ht="16.5" hidden="1" customHeight="1">
      <c r="A35" s="106" t="s">
        <v>161</v>
      </c>
      <c r="B35" s="107" t="s">
        <v>700</v>
      </c>
      <c r="C35" s="108" t="s">
        <v>86</v>
      </c>
      <c r="D35" s="107" t="s">
        <v>701</v>
      </c>
      <c r="E35" s="107" t="s">
        <v>45</v>
      </c>
      <c r="F35" s="108" t="s">
        <v>103</v>
      </c>
      <c r="G35" s="107">
        <v>18.787199999999999</v>
      </c>
      <c r="H35" s="107">
        <v>23.77</v>
      </c>
      <c r="I35" s="120">
        <v>23.77</v>
      </c>
      <c r="J35" s="107">
        <v>27.696999999999999</v>
      </c>
      <c r="K35" s="107">
        <v>16.52</v>
      </c>
      <c r="L35" s="107">
        <v>446.57</v>
      </c>
      <c r="M35" s="107">
        <v>520.35</v>
      </c>
    </row>
    <row r="36" spans="1:13" ht="16.5" hidden="1" customHeight="1">
      <c r="A36" s="106" t="s">
        <v>164</v>
      </c>
      <c r="B36" s="107" t="s">
        <v>136</v>
      </c>
      <c r="C36" s="108" t="s">
        <v>86</v>
      </c>
      <c r="D36" s="107" t="s">
        <v>137</v>
      </c>
      <c r="E36" s="107" t="s">
        <v>45</v>
      </c>
      <c r="F36" s="108" t="s">
        <v>138</v>
      </c>
      <c r="G36" s="107">
        <v>8.9999999999999998E-4</v>
      </c>
      <c r="H36" s="107">
        <v>180</v>
      </c>
      <c r="I36" s="120">
        <v>180</v>
      </c>
      <c r="J36" s="107">
        <v>209.74</v>
      </c>
      <c r="K36" s="107">
        <v>16.52</v>
      </c>
      <c r="L36" s="107">
        <v>0.16</v>
      </c>
      <c r="M36" s="107">
        <v>0.19</v>
      </c>
    </row>
    <row r="37" spans="1:13" ht="16.5" hidden="1" customHeight="1">
      <c r="A37" s="106" t="s">
        <v>167</v>
      </c>
      <c r="B37" s="127" t="s">
        <v>702</v>
      </c>
      <c r="C37" s="128" t="s">
        <v>86</v>
      </c>
      <c r="D37" s="127" t="s">
        <v>703</v>
      </c>
      <c r="E37" s="127" t="s">
        <v>88</v>
      </c>
      <c r="F37" s="128" t="s">
        <v>127</v>
      </c>
      <c r="G37" s="127">
        <v>1532.55</v>
      </c>
      <c r="H37" s="127">
        <v>29.63</v>
      </c>
      <c r="I37" s="129">
        <v>85</v>
      </c>
      <c r="J37" s="127">
        <v>99.042000000000002</v>
      </c>
      <c r="K37" s="127">
        <v>16.52</v>
      </c>
      <c r="L37" s="127">
        <v>130266.75</v>
      </c>
      <c r="M37" s="127">
        <v>151786.82</v>
      </c>
    </row>
    <row r="38" spans="1:13" ht="16.5" hidden="1" customHeight="1">
      <c r="A38" s="106" t="s">
        <v>171</v>
      </c>
      <c r="B38" s="127" t="s">
        <v>702</v>
      </c>
      <c r="C38" s="128" t="s">
        <v>86</v>
      </c>
      <c r="D38" s="127" t="s">
        <v>703</v>
      </c>
      <c r="E38" s="127" t="s">
        <v>76</v>
      </c>
      <c r="F38" s="128" t="s">
        <v>127</v>
      </c>
      <c r="G38" s="127">
        <v>799.68</v>
      </c>
      <c r="H38" s="127">
        <v>29.63</v>
      </c>
      <c r="I38" s="129">
        <v>45</v>
      </c>
      <c r="J38" s="127">
        <v>52.433999999999997</v>
      </c>
      <c r="K38" s="127">
        <v>16.52</v>
      </c>
      <c r="L38" s="127">
        <v>35985.599999999999</v>
      </c>
      <c r="M38" s="127">
        <v>41930.42</v>
      </c>
    </row>
    <row r="39" spans="1:13" ht="16.5" hidden="1" customHeight="1">
      <c r="A39" s="111" t="s">
        <v>172</v>
      </c>
      <c r="B39" s="118" t="s">
        <v>140</v>
      </c>
      <c r="C39" s="119" t="s">
        <v>86</v>
      </c>
      <c r="D39" s="118" t="s">
        <v>141</v>
      </c>
      <c r="E39" s="118" t="s">
        <v>45</v>
      </c>
      <c r="F39" s="119" t="s">
        <v>142</v>
      </c>
      <c r="G39" s="118">
        <v>168.21789999999999</v>
      </c>
      <c r="H39" s="118">
        <v>13.33</v>
      </c>
      <c r="I39" s="124">
        <v>13.33</v>
      </c>
      <c r="J39" s="118">
        <v>15.53</v>
      </c>
      <c r="K39" s="118">
        <v>16.52</v>
      </c>
      <c r="L39" s="118">
        <v>2242.34</v>
      </c>
      <c r="M39" s="118">
        <v>2612.42</v>
      </c>
    </row>
    <row r="40" spans="1:13" ht="16.5" hidden="1" customHeight="1">
      <c r="A40" s="111" t="s">
        <v>175</v>
      </c>
      <c r="B40" s="118" t="s">
        <v>140</v>
      </c>
      <c r="C40" s="119" t="s">
        <v>86</v>
      </c>
      <c r="D40" s="118" t="s">
        <v>141</v>
      </c>
      <c r="E40" s="118" t="s">
        <v>45</v>
      </c>
      <c r="F40" s="119" t="s">
        <v>142</v>
      </c>
      <c r="G40" s="118">
        <v>0.37259999999999999</v>
      </c>
      <c r="H40" s="118">
        <v>13.33</v>
      </c>
      <c r="I40" s="124">
        <v>13.33</v>
      </c>
      <c r="J40" s="118">
        <v>15.063000000000001</v>
      </c>
      <c r="K40" s="118">
        <v>13</v>
      </c>
      <c r="L40" s="118">
        <v>4.97</v>
      </c>
      <c r="M40" s="118">
        <v>5.61</v>
      </c>
    </row>
    <row r="41" spans="1:13" ht="16.5" hidden="1" customHeight="1">
      <c r="A41" s="111" t="s">
        <v>178</v>
      </c>
      <c r="B41" s="118" t="s">
        <v>140</v>
      </c>
      <c r="C41" s="119" t="s">
        <v>86</v>
      </c>
      <c r="D41" s="118" t="s">
        <v>141</v>
      </c>
      <c r="E41" s="118" t="s">
        <v>45</v>
      </c>
      <c r="F41" s="119" t="s">
        <v>142</v>
      </c>
      <c r="G41" s="118">
        <v>59.200699999999998</v>
      </c>
      <c r="H41" s="118">
        <v>13.33</v>
      </c>
      <c r="I41" s="124">
        <v>13.33</v>
      </c>
      <c r="J41" s="118">
        <v>15.532</v>
      </c>
      <c r="K41" s="118">
        <v>16.52</v>
      </c>
      <c r="L41" s="118">
        <v>789.15</v>
      </c>
      <c r="M41" s="118">
        <v>919.51</v>
      </c>
    </row>
    <row r="42" spans="1:13" ht="16.5" hidden="1" customHeight="1">
      <c r="A42" s="111" t="s">
        <v>179</v>
      </c>
      <c r="B42" s="125" t="s">
        <v>146</v>
      </c>
      <c r="C42" s="126" t="s">
        <v>86</v>
      </c>
      <c r="D42" s="125" t="s">
        <v>147</v>
      </c>
      <c r="E42" s="125" t="s">
        <v>45</v>
      </c>
      <c r="F42" s="126" t="s">
        <v>127</v>
      </c>
      <c r="G42" s="125">
        <v>22021.815600000002</v>
      </c>
      <c r="H42" s="125">
        <v>6.69</v>
      </c>
      <c r="I42" s="155">
        <v>3.42</v>
      </c>
      <c r="J42" s="125">
        <v>3.86</v>
      </c>
      <c r="K42" s="125">
        <v>13</v>
      </c>
      <c r="L42" s="125">
        <v>75314.61</v>
      </c>
      <c r="M42" s="125">
        <v>85004.21</v>
      </c>
    </row>
    <row r="43" spans="1:13" ht="16.5" hidden="1" customHeight="1">
      <c r="A43" s="111" t="s">
        <v>182</v>
      </c>
      <c r="B43" s="125" t="s">
        <v>146</v>
      </c>
      <c r="C43" s="126" t="s">
        <v>86</v>
      </c>
      <c r="D43" s="125" t="s">
        <v>147</v>
      </c>
      <c r="E43" s="125" t="s">
        <v>45</v>
      </c>
      <c r="F43" s="126" t="s">
        <v>127</v>
      </c>
      <c r="G43" s="125">
        <v>4370.0483000000004</v>
      </c>
      <c r="H43" s="125">
        <v>6.69</v>
      </c>
      <c r="I43" s="155">
        <v>3.42</v>
      </c>
      <c r="J43" s="125">
        <v>3.42</v>
      </c>
      <c r="K43" s="125">
        <v>0</v>
      </c>
      <c r="L43" s="125">
        <v>14945.57</v>
      </c>
      <c r="M43" s="125">
        <v>14945.57</v>
      </c>
    </row>
    <row r="44" spans="1:13" ht="16.5" hidden="1" customHeight="1">
      <c r="A44" s="106" t="s">
        <v>185</v>
      </c>
      <c r="B44" s="107" t="s">
        <v>704</v>
      </c>
      <c r="C44" s="108" t="s">
        <v>86</v>
      </c>
      <c r="D44" s="107" t="s">
        <v>705</v>
      </c>
      <c r="E44" s="107" t="s">
        <v>45</v>
      </c>
      <c r="F44" s="108" t="s">
        <v>142</v>
      </c>
      <c r="G44" s="107">
        <v>117.94670000000001</v>
      </c>
      <c r="H44" s="107">
        <v>1.89</v>
      </c>
      <c r="I44" s="120">
        <v>1.89</v>
      </c>
      <c r="J44" s="107">
        <v>2.2000000000000002</v>
      </c>
      <c r="K44" s="107">
        <v>16.52</v>
      </c>
      <c r="L44" s="107">
        <v>222.92</v>
      </c>
      <c r="M44" s="107">
        <v>259.48</v>
      </c>
    </row>
    <row r="45" spans="1:13" ht="16.5" hidden="1" customHeight="1">
      <c r="A45" s="111" t="s">
        <v>186</v>
      </c>
      <c r="B45" s="125" t="s">
        <v>150</v>
      </c>
      <c r="C45" s="126" t="s">
        <v>86</v>
      </c>
      <c r="D45" s="125" t="s">
        <v>151</v>
      </c>
      <c r="E45" s="125" t="s">
        <v>45</v>
      </c>
      <c r="F45" s="126" t="s">
        <v>127</v>
      </c>
      <c r="G45" s="125">
        <v>11275.9058</v>
      </c>
      <c r="H45" s="125">
        <v>3.25</v>
      </c>
      <c r="I45" s="155">
        <v>1.25</v>
      </c>
      <c r="J45" s="125">
        <v>1.41</v>
      </c>
      <c r="K45" s="125">
        <v>13</v>
      </c>
      <c r="L45" s="125">
        <v>14094.88</v>
      </c>
      <c r="M45" s="125">
        <v>15899.03</v>
      </c>
    </row>
    <row r="46" spans="1:13" ht="16.5" hidden="1" customHeight="1">
      <c r="A46" s="111" t="s">
        <v>190</v>
      </c>
      <c r="B46" s="125" t="s">
        <v>150</v>
      </c>
      <c r="C46" s="126" t="s">
        <v>86</v>
      </c>
      <c r="D46" s="125" t="s">
        <v>151</v>
      </c>
      <c r="E46" s="125" t="s">
        <v>45</v>
      </c>
      <c r="F46" s="126" t="s">
        <v>127</v>
      </c>
      <c r="G46" s="125">
        <v>107.04</v>
      </c>
      <c r="H46" s="125">
        <v>3.25</v>
      </c>
      <c r="I46" s="155">
        <v>1.25</v>
      </c>
      <c r="J46" s="125">
        <v>1.4570000000000001</v>
      </c>
      <c r="K46" s="125">
        <v>16.52</v>
      </c>
      <c r="L46" s="125">
        <v>133.80000000000001</v>
      </c>
      <c r="M46" s="125">
        <v>155.96</v>
      </c>
    </row>
    <row r="47" spans="1:13" ht="16.5" hidden="1" customHeight="1">
      <c r="A47" s="111" t="s">
        <v>193</v>
      </c>
      <c r="B47" s="118" t="s">
        <v>706</v>
      </c>
      <c r="C47" s="119" t="s">
        <v>86</v>
      </c>
      <c r="D47" s="118" t="s">
        <v>707</v>
      </c>
      <c r="E47" s="118" t="s">
        <v>98</v>
      </c>
      <c r="F47" s="119" t="s">
        <v>708</v>
      </c>
      <c r="G47" s="118">
        <v>8.3640000000000008</v>
      </c>
      <c r="H47" s="118">
        <v>0.68</v>
      </c>
      <c r="I47" s="124">
        <v>0.68</v>
      </c>
      <c r="J47" s="118">
        <v>0.79</v>
      </c>
      <c r="K47" s="118">
        <v>16.52</v>
      </c>
      <c r="L47" s="118">
        <v>5.69</v>
      </c>
      <c r="M47" s="118">
        <v>6.61</v>
      </c>
    </row>
    <row r="48" spans="1:13" ht="16.5" hidden="1" customHeight="1">
      <c r="A48" s="111" t="s">
        <v>196</v>
      </c>
      <c r="B48" s="125" t="s">
        <v>706</v>
      </c>
      <c r="C48" s="126" t="s">
        <v>86</v>
      </c>
      <c r="D48" s="125" t="s">
        <v>707</v>
      </c>
      <c r="E48" s="125" t="s">
        <v>98</v>
      </c>
      <c r="F48" s="126" t="s">
        <v>708</v>
      </c>
      <c r="G48" s="125">
        <v>15968.010200000001</v>
      </c>
      <c r="H48" s="125">
        <v>0.68</v>
      </c>
      <c r="I48" s="155">
        <v>0.4</v>
      </c>
      <c r="J48" s="125">
        <v>0.46600000000000003</v>
      </c>
      <c r="K48" s="125">
        <v>16.52</v>
      </c>
      <c r="L48" s="125">
        <v>6387.2</v>
      </c>
      <c r="M48" s="125">
        <v>7441.09</v>
      </c>
    </row>
    <row r="49" spans="1:13" ht="16.5" hidden="1" customHeight="1">
      <c r="A49" s="106" t="s">
        <v>200</v>
      </c>
      <c r="B49" s="107" t="s">
        <v>709</v>
      </c>
      <c r="C49" s="108" t="s">
        <v>86</v>
      </c>
      <c r="D49" s="107" t="s">
        <v>710</v>
      </c>
      <c r="E49" s="107" t="s">
        <v>711</v>
      </c>
      <c r="F49" s="108" t="s">
        <v>160</v>
      </c>
      <c r="G49" s="107">
        <v>1368.3712</v>
      </c>
      <c r="H49" s="107">
        <v>0.25</v>
      </c>
      <c r="I49" s="120">
        <v>0.25</v>
      </c>
      <c r="J49" s="107">
        <v>0.28999999999999998</v>
      </c>
      <c r="K49" s="107">
        <v>16.52</v>
      </c>
      <c r="L49" s="107">
        <v>342.09</v>
      </c>
      <c r="M49" s="107">
        <v>396.83</v>
      </c>
    </row>
    <row r="50" spans="1:13" ht="16.5" hidden="1" customHeight="1">
      <c r="A50" s="106" t="s">
        <v>201</v>
      </c>
      <c r="B50" s="107" t="s">
        <v>712</v>
      </c>
      <c r="C50" s="108" t="s">
        <v>86</v>
      </c>
      <c r="D50" s="107" t="s">
        <v>710</v>
      </c>
      <c r="E50" s="107" t="s">
        <v>713</v>
      </c>
      <c r="F50" s="108" t="s">
        <v>160</v>
      </c>
      <c r="G50" s="107">
        <v>7136.777</v>
      </c>
      <c r="H50" s="107">
        <v>0.75</v>
      </c>
      <c r="I50" s="120">
        <v>0.75</v>
      </c>
      <c r="J50" s="107">
        <v>0.87</v>
      </c>
      <c r="K50" s="107">
        <v>16.52</v>
      </c>
      <c r="L50" s="107">
        <v>5352.58</v>
      </c>
      <c r="M50" s="107">
        <v>6209</v>
      </c>
    </row>
    <row r="51" spans="1:13" ht="16.5" hidden="1" customHeight="1">
      <c r="A51" s="106" t="s">
        <v>205</v>
      </c>
      <c r="B51" s="109" t="s">
        <v>714</v>
      </c>
      <c r="C51" s="110" t="s">
        <v>86</v>
      </c>
      <c r="D51" s="109" t="s">
        <v>710</v>
      </c>
      <c r="E51" s="109" t="s">
        <v>715</v>
      </c>
      <c r="F51" s="110" t="s">
        <v>160</v>
      </c>
      <c r="G51" s="109">
        <v>3948.8717000000001</v>
      </c>
      <c r="H51" s="109">
        <v>0.78</v>
      </c>
      <c r="I51" s="155">
        <v>0.25</v>
      </c>
      <c r="J51" s="109">
        <v>0.29099999999999998</v>
      </c>
      <c r="K51" s="109">
        <v>16.52</v>
      </c>
      <c r="L51" s="109">
        <v>987.22</v>
      </c>
      <c r="M51" s="109">
        <v>1149.1199999999999</v>
      </c>
    </row>
    <row r="52" spans="1:13" ht="16.5" hidden="1" customHeight="1">
      <c r="A52" s="106" t="s">
        <v>208</v>
      </c>
      <c r="B52" s="107" t="s">
        <v>716</v>
      </c>
      <c r="C52" s="108" t="s">
        <v>86</v>
      </c>
      <c r="D52" s="107" t="s">
        <v>710</v>
      </c>
      <c r="E52" s="107" t="s">
        <v>717</v>
      </c>
      <c r="F52" s="108" t="s">
        <v>160</v>
      </c>
      <c r="G52" s="107">
        <v>702.80799999999999</v>
      </c>
      <c r="H52" s="107">
        <v>7.8</v>
      </c>
      <c r="I52" s="120">
        <v>7.8</v>
      </c>
      <c r="J52" s="107">
        <v>9.09</v>
      </c>
      <c r="K52" s="107">
        <v>16.52</v>
      </c>
      <c r="L52" s="107">
        <v>5481.9</v>
      </c>
      <c r="M52" s="107">
        <v>6388.52</v>
      </c>
    </row>
    <row r="53" spans="1:13" ht="16.5" hidden="1" customHeight="1">
      <c r="A53" s="106" t="s">
        <v>211</v>
      </c>
      <c r="B53" s="107" t="s">
        <v>718</v>
      </c>
      <c r="C53" s="108" t="s">
        <v>86</v>
      </c>
      <c r="D53" s="107" t="s">
        <v>719</v>
      </c>
      <c r="E53" s="107" t="s">
        <v>720</v>
      </c>
      <c r="F53" s="108" t="s">
        <v>160</v>
      </c>
      <c r="G53" s="107">
        <v>1.32</v>
      </c>
      <c r="H53" s="107">
        <v>0.21</v>
      </c>
      <c r="I53" s="120">
        <v>0.21</v>
      </c>
      <c r="J53" s="107">
        <v>0.24</v>
      </c>
      <c r="K53" s="107">
        <v>16.52</v>
      </c>
      <c r="L53" s="107">
        <v>0.28000000000000003</v>
      </c>
      <c r="M53" s="107">
        <v>0.32</v>
      </c>
    </row>
    <row r="54" spans="1:13" ht="16.5" hidden="1" customHeight="1">
      <c r="A54" s="106" t="s">
        <v>214</v>
      </c>
      <c r="B54" s="107" t="s">
        <v>721</v>
      </c>
      <c r="C54" s="108" t="s">
        <v>86</v>
      </c>
      <c r="D54" s="107" t="s">
        <v>719</v>
      </c>
      <c r="E54" s="107" t="s">
        <v>722</v>
      </c>
      <c r="F54" s="108" t="s">
        <v>160</v>
      </c>
      <c r="G54" s="107">
        <v>6.3385999999999996</v>
      </c>
      <c r="H54" s="107">
        <v>1.25</v>
      </c>
      <c r="I54" s="120">
        <v>1.25</v>
      </c>
      <c r="J54" s="107">
        <v>1.4570000000000001</v>
      </c>
      <c r="K54" s="107">
        <v>16.52</v>
      </c>
      <c r="L54" s="107">
        <v>7.92</v>
      </c>
      <c r="M54" s="107">
        <v>9.24</v>
      </c>
    </row>
    <row r="55" spans="1:13" ht="16.5" hidden="1" customHeight="1">
      <c r="A55" s="106" t="s">
        <v>217</v>
      </c>
      <c r="B55" s="107" t="s">
        <v>723</v>
      </c>
      <c r="C55" s="108" t="s">
        <v>86</v>
      </c>
      <c r="D55" s="107" t="s">
        <v>724</v>
      </c>
      <c r="E55" s="107" t="s">
        <v>725</v>
      </c>
      <c r="F55" s="108" t="s">
        <v>160</v>
      </c>
      <c r="G55" s="107">
        <v>3.96</v>
      </c>
      <c r="H55" s="107">
        <v>4.2</v>
      </c>
      <c r="I55" s="120">
        <v>4.2</v>
      </c>
      <c r="J55" s="107">
        <v>4.8899999999999997</v>
      </c>
      <c r="K55" s="107">
        <v>16.52</v>
      </c>
      <c r="L55" s="107">
        <v>16.63</v>
      </c>
      <c r="M55" s="107">
        <v>19.36</v>
      </c>
    </row>
    <row r="56" spans="1:13" ht="16.5" hidden="1" customHeight="1">
      <c r="A56" s="111" t="s">
        <v>218</v>
      </c>
      <c r="B56" s="118" t="s">
        <v>726</v>
      </c>
      <c r="C56" s="119" t="s">
        <v>86</v>
      </c>
      <c r="D56" s="118" t="s">
        <v>727</v>
      </c>
      <c r="E56" s="118" t="s">
        <v>98</v>
      </c>
      <c r="F56" s="119" t="s">
        <v>708</v>
      </c>
      <c r="G56" s="118">
        <v>1416.8178</v>
      </c>
      <c r="H56" s="118">
        <v>2.82</v>
      </c>
      <c r="I56" s="124">
        <v>2.82</v>
      </c>
      <c r="J56" s="118">
        <v>3.29</v>
      </c>
      <c r="K56" s="118">
        <v>16.52</v>
      </c>
      <c r="L56" s="118">
        <v>3995.43</v>
      </c>
      <c r="M56" s="118">
        <v>4661.33</v>
      </c>
    </row>
    <row r="57" spans="1:13" ht="16.5" hidden="1" customHeight="1">
      <c r="A57" s="111" t="s">
        <v>221</v>
      </c>
      <c r="B57" s="118" t="s">
        <v>726</v>
      </c>
      <c r="C57" s="119" t="s">
        <v>86</v>
      </c>
      <c r="D57" s="118" t="s">
        <v>727</v>
      </c>
      <c r="E57" s="118" t="s">
        <v>98</v>
      </c>
      <c r="F57" s="119" t="s">
        <v>708</v>
      </c>
      <c r="G57" s="118">
        <v>64.626499999999993</v>
      </c>
      <c r="H57" s="118">
        <v>2.82</v>
      </c>
      <c r="I57" s="124">
        <v>2.82</v>
      </c>
      <c r="J57" s="118">
        <v>3.286</v>
      </c>
      <c r="K57" s="118">
        <v>16.52</v>
      </c>
      <c r="L57" s="118">
        <v>182.25</v>
      </c>
      <c r="M57" s="118">
        <v>212.36</v>
      </c>
    </row>
    <row r="58" spans="1:13" ht="16.5" hidden="1" customHeight="1">
      <c r="A58" s="106" t="s">
        <v>224</v>
      </c>
      <c r="B58" s="107" t="s">
        <v>154</v>
      </c>
      <c r="C58" s="108" t="s">
        <v>86</v>
      </c>
      <c r="D58" s="107" t="s">
        <v>155</v>
      </c>
      <c r="E58" s="107" t="s">
        <v>98</v>
      </c>
      <c r="F58" s="108" t="s">
        <v>103</v>
      </c>
      <c r="G58" s="107">
        <v>0.1535</v>
      </c>
      <c r="H58" s="107">
        <v>5.58</v>
      </c>
      <c r="I58" s="120">
        <v>5.58</v>
      </c>
      <c r="J58" s="107">
        <v>6.5</v>
      </c>
      <c r="K58" s="107">
        <v>16.52</v>
      </c>
      <c r="L58" s="107">
        <v>0.86</v>
      </c>
      <c r="M58" s="107">
        <v>1</v>
      </c>
    </row>
    <row r="59" spans="1:13" ht="16.5" hidden="1" customHeight="1">
      <c r="A59" s="111" t="s">
        <v>227</v>
      </c>
      <c r="B59" s="118" t="s">
        <v>728</v>
      </c>
      <c r="C59" s="119" t="s">
        <v>86</v>
      </c>
      <c r="D59" s="118" t="s">
        <v>729</v>
      </c>
      <c r="E59" s="118" t="s">
        <v>45</v>
      </c>
      <c r="F59" s="119" t="s">
        <v>103</v>
      </c>
      <c r="G59" s="118">
        <v>44.1297</v>
      </c>
      <c r="H59" s="118">
        <v>12</v>
      </c>
      <c r="I59" s="124">
        <v>12</v>
      </c>
      <c r="J59" s="118">
        <v>13.98</v>
      </c>
      <c r="K59" s="118">
        <v>16.52</v>
      </c>
      <c r="L59" s="118">
        <v>529.55999999999995</v>
      </c>
      <c r="M59" s="118">
        <v>616.92999999999995</v>
      </c>
    </row>
    <row r="60" spans="1:13" ht="16.5" hidden="1" customHeight="1">
      <c r="A60" s="111" t="s">
        <v>232</v>
      </c>
      <c r="B60" s="118" t="s">
        <v>728</v>
      </c>
      <c r="C60" s="119" t="s">
        <v>86</v>
      </c>
      <c r="D60" s="118" t="s">
        <v>729</v>
      </c>
      <c r="E60" s="118" t="s">
        <v>45</v>
      </c>
      <c r="F60" s="119" t="s">
        <v>103</v>
      </c>
      <c r="G60" s="118">
        <v>1.8848</v>
      </c>
      <c r="H60" s="118">
        <v>12</v>
      </c>
      <c r="I60" s="124">
        <v>12</v>
      </c>
      <c r="J60" s="118">
        <v>13.981999999999999</v>
      </c>
      <c r="K60" s="118">
        <v>16.52</v>
      </c>
      <c r="L60" s="118">
        <v>22.62</v>
      </c>
      <c r="M60" s="118">
        <v>26.35</v>
      </c>
    </row>
    <row r="61" spans="1:13" ht="16.5" hidden="1" customHeight="1">
      <c r="A61" s="106" t="s">
        <v>236</v>
      </c>
      <c r="B61" s="107" t="s">
        <v>730</v>
      </c>
      <c r="C61" s="108" t="s">
        <v>86</v>
      </c>
      <c r="D61" s="107" t="s">
        <v>731</v>
      </c>
      <c r="E61" s="107" t="s">
        <v>732</v>
      </c>
      <c r="F61" s="108" t="s">
        <v>160</v>
      </c>
      <c r="G61" s="107">
        <v>472.84219999999999</v>
      </c>
      <c r="H61" s="107">
        <v>7.04</v>
      </c>
      <c r="I61" s="120">
        <v>7.04</v>
      </c>
      <c r="J61" s="107">
        <v>8.1999999999999993</v>
      </c>
      <c r="K61" s="107">
        <v>16.52</v>
      </c>
      <c r="L61" s="107">
        <v>3328.81</v>
      </c>
      <c r="M61" s="107">
        <v>3877.31</v>
      </c>
    </row>
    <row r="62" spans="1:13" ht="16.5" hidden="1" customHeight="1">
      <c r="A62" s="106" t="s">
        <v>239</v>
      </c>
      <c r="B62" s="107" t="s">
        <v>157</v>
      </c>
      <c r="C62" s="108" t="s">
        <v>86</v>
      </c>
      <c r="D62" s="107" t="s">
        <v>158</v>
      </c>
      <c r="E62" s="107" t="s">
        <v>159</v>
      </c>
      <c r="F62" s="108" t="s">
        <v>160</v>
      </c>
      <c r="G62" s="107">
        <v>18.5776</v>
      </c>
      <c r="H62" s="107">
        <v>1.3</v>
      </c>
      <c r="I62" s="120">
        <v>1.3</v>
      </c>
      <c r="J62" s="107">
        <v>1.51</v>
      </c>
      <c r="K62" s="107">
        <v>16.52</v>
      </c>
      <c r="L62" s="107">
        <v>24.15</v>
      </c>
      <c r="M62" s="107">
        <v>28.05</v>
      </c>
    </row>
    <row r="63" spans="1:13" ht="16.5" hidden="1" customHeight="1">
      <c r="A63" s="106" t="s">
        <v>240</v>
      </c>
      <c r="B63" s="107" t="s">
        <v>162</v>
      </c>
      <c r="C63" s="108" t="s">
        <v>86</v>
      </c>
      <c r="D63" s="107" t="s">
        <v>158</v>
      </c>
      <c r="E63" s="107" t="s">
        <v>163</v>
      </c>
      <c r="F63" s="108" t="s">
        <v>160</v>
      </c>
      <c r="G63" s="107">
        <v>3503.7282</v>
      </c>
      <c r="H63" s="107">
        <v>2.65</v>
      </c>
      <c r="I63" s="120">
        <v>2.65</v>
      </c>
      <c r="J63" s="107">
        <v>2.9950000000000001</v>
      </c>
      <c r="K63" s="107">
        <v>13</v>
      </c>
      <c r="L63" s="107">
        <v>9284.8799999999992</v>
      </c>
      <c r="M63" s="107">
        <v>10493.67</v>
      </c>
    </row>
    <row r="64" spans="1:13" ht="16.5" hidden="1" customHeight="1">
      <c r="A64" s="106" t="s">
        <v>241</v>
      </c>
      <c r="B64" s="107" t="s">
        <v>733</v>
      </c>
      <c r="C64" s="108" t="s">
        <v>86</v>
      </c>
      <c r="D64" s="107" t="s">
        <v>158</v>
      </c>
      <c r="E64" s="107" t="s">
        <v>734</v>
      </c>
      <c r="F64" s="108" t="s">
        <v>160</v>
      </c>
      <c r="G64" s="107">
        <v>518.21289999999999</v>
      </c>
      <c r="H64" s="107">
        <v>4.54</v>
      </c>
      <c r="I64" s="120">
        <v>4.54</v>
      </c>
      <c r="J64" s="107">
        <v>5.13</v>
      </c>
      <c r="K64" s="107">
        <v>13</v>
      </c>
      <c r="L64" s="107">
        <v>2352.69</v>
      </c>
      <c r="M64" s="107">
        <v>2658.43</v>
      </c>
    </row>
    <row r="65" spans="1:13" ht="16.5" hidden="1" customHeight="1">
      <c r="A65" s="106" t="s">
        <v>244</v>
      </c>
      <c r="B65" s="107" t="s">
        <v>735</v>
      </c>
      <c r="C65" s="108" t="s">
        <v>86</v>
      </c>
      <c r="D65" s="107" t="s">
        <v>158</v>
      </c>
      <c r="E65" s="107" t="s">
        <v>736</v>
      </c>
      <c r="F65" s="108" t="s">
        <v>160</v>
      </c>
      <c r="G65" s="107">
        <v>945.68449999999996</v>
      </c>
      <c r="H65" s="107">
        <v>8.32</v>
      </c>
      <c r="I65" s="120">
        <v>8.32</v>
      </c>
      <c r="J65" s="107">
        <v>9.69</v>
      </c>
      <c r="K65" s="107">
        <v>16.52</v>
      </c>
      <c r="L65" s="107">
        <v>7868.1</v>
      </c>
      <c r="M65" s="107">
        <v>9163.68</v>
      </c>
    </row>
    <row r="66" spans="1:13" ht="16.5" hidden="1" customHeight="1">
      <c r="A66" s="106" t="s">
        <v>245</v>
      </c>
      <c r="B66" s="107" t="s">
        <v>165</v>
      </c>
      <c r="C66" s="108" t="s">
        <v>86</v>
      </c>
      <c r="D66" s="107" t="s">
        <v>166</v>
      </c>
      <c r="E66" s="107" t="s">
        <v>98</v>
      </c>
      <c r="F66" s="108" t="s">
        <v>160</v>
      </c>
      <c r="G66" s="107">
        <v>439.0992</v>
      </c>
      <c r="H66" s="107">
        <v>0.27</v>
      </c>
      <c r="I66" s="120">
        <v>0.27</v>
      </c>
      <c r="J66" s="107">
        <v>0.31</v>
      </c>
      <c r="K66" s="107">
        <v>16.52</v>
      </c>
      <c r="L66" s="107">
        <v>118.56</v>
      </c>
      <c r="M66" s="107">
        <v>136.12</v>
      </c>
    </row>
    <row r="67" spans="1:13" ht="16.5" hidden="1" customHeight="1">
      <c r="A67" s="111" t="s">
        <v>248</v>
      </c>
      <c r="B67" s="118" t="s">
        <v>737</v>
      </c>
      <c r="C67" s="119" t="s">
        <v>86</v>
      </c>
      <c r="D67" s="118" t="s">
        <v>738</v>
      </c>
      <c r="E67" s="118" t="s">
        <v>739</v>
      </c>
      <c r="F67" s="119" t="s">
        <v>740</v>
      </c>
      <c r="G67" s="118">
        <v>709.14340000000004</v>
      </c>
      <c r="H67" s="118">
        <v>0.99</v>
      </c>
      <c r="I67" s="124">
        <v>0.99</v>
      </c>
      <c r="J67" s="118">
        <v>1.1499999999999999</v>
      </c>
      <c r="K67" s="118">
        <v>16.52</v>
      </c>
      <c r="L67" s="118">
        <v>702.05</v>
      </c>
      <c r="M67" s="118">
        <v>815.51</v>
      </c>
    </row>
    <row r="68" spans="1:13" ht="16.5" hidden="1" customHeight="1">
      <c r="A68" s="111" t="s">
        <v>251</v>
      </c>
      <c r="B68" s="118" t="s">
        <v>737</v>
      </c>
      <c r="C68" s="119" t="s">
        <v>86</v>
      </c>
      <c r="D68" s="118" t="s">
        <v>738</v>
      </c>
      <c r="E68" s="118" t="s">
        <v>739</v>
      </c>
      <c r="F68" s="119" t="s">
        <v>740</v>
      </c>
      <c r="G68" s="118">
        <v>32.357500000000002</v>
      </c>
      <c r="H68" s="118">
        <v>0.99</v>
      </c>
      <c r="I68" s="124">
        <v>0.99</v>
      </c>
      <c r="J68" s="118">
        <v>1.1539999999999999</v>
      </c>
      <c r="K68" s="118">
        <v>16.52</v>
      </c>
      <c r="L68" s="118">
        <v>32.03</v>
      </c>
      <c r="M68" s="118">
        <v>37.340000000000003</v>
      </c>
    </row>
    <row r="69" spans="1:13" ht="16.5" hidden="1" customHeight="1">
      <c r="A69" s="111" t="s">
        <v>254</v>
      </c>
      <c r="B69" s="118" t="s">
        <v>741</v>
      </c>
      <c r="C69" s="119" t="s">
        <v>86</v>
      </c>
      <c r="D69" s="118" t="s">
        <v>169</v>
      </c>
      <c r="E69" s="118" t="s">
        <v>98</v>
      </c>
      <c r="F69" s="119" t="s">
        <v>103</v>
      </c>
      <c r="G69" s="118">
        <v>49.367199999999997</v>
      </c>
      <c r="H69" s="118">
        <v>5.36</v>
      </c>
      <c r="I69" s="124">
        <v>5.36</v>
      </c>
      <c r="J69" s="118">
        <v>6.25</v>
      </c>
      <c r="K69" s="118">
        <v>16.52</v>
      </c>
      <c r="L69" s="118">
        <v>264.61</v>
      </c>
      <c r="M69" s="118">
        <v>308.55</v>
      </c>
    </row>
    <row r="70" spans="1:13" ht="16.5" hidden="1" customHeight="1">
      <c r="A70" s="111" t="s">
        <v>257</v>
      </c>
      <c r="B70" s="118" t="s">
        <v>741</v>
      </c>
      <c r="C70" s="119" t="s">
        <v>86</v>
      </c>
      <c r="D70" s="118" t="s">
        <v>169</v>
      </c>
      <c r="E70" s="118" t="s">
        <v>98</v>
      </c>
      <c r="F70" s="119" t="s">
        <v>103</v>
      </c>
      <c r="G70" s="118">
        <v>13.4657</v>
      </c>
      <c r="H70" s="118">
        <v>5.36</v>
      </c>
      <c r="I70" s="124">
        <v>5.36</v>
      </c>
      <c r="J70" s="118">
        <v>6.2450000000000001</v>
      </c>
      <c r="K70" s="118">
        <v>16.52</v>
      </c>
      <c r="L70" s="118">
        <v>72.180000000000007</v>
      </c>
      <c r="M70" s="118">
        <v>84.09</v>
      </c>
    </row>
    <row r="71" spans="1:13" ht="16.5" hidden="1" customHeight="1">
      <c r="A71" s="106" t="s">
        <v>260</v>
      </c>
      <c r="B71" s="107" t="s">
        <v>742</v>
      </c>
      <c r="C71" s="108" t="s">
        <v>86</v>
      </c>
      <c r="D71" s="107" t="s">
        <v>169</v>
      </c>
      <c r="E71" s="107" t="s">
        <v>743</v>
      </c>
      <c r="F71" s="108" t="s">
        <v>103</v>
      </c>
      <c r="G71" s="107">
        <v>0.312</v>
      </c>
      <c r="H71" s="107">
        <v>3.65</v>
      </c>
      <c r="I71" s="120">
        <v>3.65</v>
      </c>
      <c r="J71" s="107">
        <v>4.25</v>
      </c>
      <c r="K71" s="107">
        <v>16.52</v>
      </c>
      <c r="L71" s="107">
        <v>1.1399999999999999</v>
      </c>
      <c r="M71" s="107">
        <v>1.33</v>
      </c>
    </row>
    <row r="72" spans="1:13" ht="16.5" hidden="1" customHeight="1">
      <c r="A72" s="111" t="s">
        <v>263</v>
      </c>
      <c r="B72" s="118" t="s">
        <v>168</v>
      </c>
      <c r="C72" s="119" t="s">
        <v>86</v>
      </c>
      <c r="D72" s="118" t="s">
        <v>169</v>
      </c>
      <c r="E72" s="118" t="s">
        <v>170</v>
      </c>
      <c r="F72" s="119" t="s">
        <v>103</v>
      </c>
      <c r="G72" s="118">
        <v>165.7715</v>
      </c>
      <c r="H72" s="118">
        <v>3.54</v>
      </c>
      <c r="I72" s="124">
        <v>3.54</v>
      </c>
      <c r="J72" s="118">
        <v>4.12</v>
      </c>
      <c r="K72" s="118">
        <v>16.52</v>
      </c>
      <c r="L72" s="118">
        <v>586.83000000000004</v>
      </c>
      <c r="M72" s="118">
        <v>682.98</v>
      </c>
    </row>
    <row r="73" spans="1:13" ht="16.5" hidden="1" customHeight="1">
      <c r="A73" s="111" t="s">
        <v>266</v>
      </c>
      <c r="B73" s="118" t="s">
        <v>168</v>
      </c>
      <c r="C73" s="119" t="s">
        <v>86</v>
      </c>
      <c r="D73" s="118" t="s">
        <v>169</v>
      </c>
      <c r="E73" s="118" t="s">
        <v>170</v>
      </c>
      <c r="F73" s="119" t="s">
        <v>103</v>
      </c>
      <c r="G73" s="118">
        <v>18.528199999999998</v>
      </c>
      <c r="H73" s="118">
        <v>3.54</v>
      </c>
      <c r="I73" s="124">
        <v>3.54</v>
      </c>
      <c r="J73" s="118">
        <v>4.125</v>
      </c>
      <c r="K73" s="118">
        <v>16.52</v>
      </c>
      <c r="L73" s="118">
        <v>65.59</v>
      </c>
      <c r="M73" s="118">
        <v>76.430000000000007</v>
      </c>
    </row>
    <row r="74" spans="1:13" ht="16.5" hidden="1" customHeight="1">
      <c r="A74" s="111" t="s">
        <v>270</v>
      </c>
      <c r="B74" s="118" t="s">
        <v>744</v>
      </c>
      <c r="C74" s="119" t="s">
        <v>86</v>
      </c>
      <c r="D74" s="118" t="s">
        <v>745</v>
      </c>
      <c r="E74" s="118" t="s">
        <v>45</v>
      </c>
      <c r="F74" s="119" t="s">
        <v>708</v>
      </c>
      <c r="G74" s="118">
        <v>15404.1428</v>
      </c>
      <c r="H74" s="118">
        <v>0.06</v>
      </c>
      <c r="I74" s="124">
        <v>0.06</v>
      </c>
      <c r="J74" s="118">
        <v>7.0000000000000007E-2</v>
      </c>
      <c r="K74" s="118">
        <v>16.52</v>
      </c>
      <c r="L74" s="118">
        <v>924.25</v>
      </c>
      <c r="M74" s="118">
        <v>1078.29</v>
      </c>
    </row>
    <row r="75" spans="1:13" ht="16.5" hidden="1" customHeight="1">
      <c r="A75" s="111" t="s">
        <v>271</v>
      </c>
      <c r="B75" s="118" t="s">
        <v>744</v>
      </c>
      <c r="C75" s="119" t="s">
        <v>86</v>
      </c>
      <c r="D75" s="118" t="s">
        <v>745</v>
      </c>
      <c r="E75" s="118" t="s">
        <v>45</v>
      </c>
      <c r="F75" s="119" t="s">
        <v>708</v>
      </c>
      <c r="G75" s="118">
        <v>14.5962</v>
      </c>
      <c r="H75" s="118">
        <v>0.06</v>
      </c>
      <c r="I75" s="124">
        <v>0.06</v>
      </c>
      <c r="J75" s="118">
        <v>0.06</v>
      </c>
      <c r="K75" s="118">
        <v>0</v>
      </c>
      <c r="L75" s="118">
        <v>0.88</v>
      </c>
      <c r="M75" s="118">
        <v>0.88</v>
      </c>
    </row>
    <row r="76" spans="1:13" ht="16.5" hidden="1" customHeight="1">
      <c r="A76" s="111" t="s">
        <v>274</v>
      </c>
      <c r="B76" s="118" t="s">
        <v>746</v>
      </c>
      <c r="C76" s="119" t="s">
        <v>86</v>
      </c>
      <c r="D76" s="118" t="s">
        <v>747</v>
      </c>
      <c r="E76" s="118" t="s">
        <v>45</v>
      </c>
      <c r="F76" s="119" t="s">
        <v>748</v>
      </c>
      <c r="G76" s="118">
        <v>11.2477</v>
      </c>
      <c r="H76" s="118">
        <v>6.35</v>
      </c>
      <c r="I76" s="124">
        <v>6.35</v>
      </c>
      <c r="J76" s="118">
        <v>7.4</v>
      </c>
      <c r="K76" s="118">
        <v>16.52</v>
      </c>
      <c r="L76" s="118">
        <v>71.42</v>
      </c>
      <c r="M76" s="118">
        <v>83.23</v>
      </c>
    </row>
    <row r="77" spans="1:13" ht="16.5" hidden="1" customHeight="1">
      <c r="A77" s="111" t="s">
        <v>275</v>
      </c>
      <c r="B77" s="118" t="s">
        <v>746</v>
      </c>
      <c r="C77" s="119" t="s">
        <v>86</v>
      </c>
      <c r="D77" s="118" t="s">
        <v>747</v>
      </c>
      <c r="E77" s="118" t="s">
        <v>45</v>
      </c>
      <c r="F77" s="119" t="s">
        <v>748</v>
      </c>
      <c r="G77" s="118">
        <v>0.15010000000000001</v>
      </c>
      <c r="H77" s="118">
        <v>6.35</v>
      </c>
      <c r="I77" s="124">
        <v>6.35</v>
      </c>
      <c r="J77" s="118">
        <v>7.399</v>
      </c>
      <c r="K77" s="118">
        <v>16.52</v>
      </c>
      <c r="L77" s="118">
        <v>0.95</v>
      </c>
      <c r="M77" s="118">
        <v>1.1100000000000001</v>
      </c>
    </row>
    <row r="78" spans="1:13" ht="16.5" hidden="1" customHeight="1">
      <c r="A78" s="111" t="s">
        <v>278</v>
      </c>
      <c r="B78" s="118" t="s">
        <v>173</v>
      </c>
      <c r="C78" s="119" t="s">
        <v>86</v>
      </c>
      <c r="D78" s="118" t="s">
        <v>174</v>
      </c>
      <c r="E78" s="118" t="s">
        <v>98</v>
      </c>
      <c r="F78" s="119" t="s">
        <v>103</v>
      </c>
      <c r="G78" s="118">
        <v>838.9846</v>
      </c>
      <c r="H78" s="118">
        <v>5.21</v>
      </c>
      <c r="I78" s="124">
        <v>5.21</v>
      </c>
      <c r="J78" s="118">
        <v>6.07</v>
      </c>
      <c r="K78" s="118">
        <v>16.52</v>
      </c>
      <c r="L78" s="118">
        <v>4371.1099999999997</v>
      </c>
      <c r="M78" s="118">
        <v>5092.6400000000003</v>
      </c>
    </row>
    <row r="79" spans="1:13" ht="16.5" hidden="1" customHeight="1">
      <c r="A79" s="111" t="s">
        <v>279</v>
      </c>
      <c r="B79" s="118" t="s">
        <v>173</v>
      </c>
      <c r="C79" s="119" t="s">
        <v>86</v>
      </c>
      <c r="D79" s="118" t="s">
        <v>174</v>
      </c>
      <c r="E79" s="118" t="s">
        <v>98</v>
      </c>
      <c r="F79" s="119" t="s">
        <v>103</v>
      </c>
      <c r="G79" s="118">
        <v>130.66800000000001</v>
      </c>
      <c r="H79" s="118">
        <v>5.21</v>
      </c>
      <c r="I79" s="124">
        <v>5.21</v>
      </c>
      <c r="J79" s="118">
        <v>6.0709999999999997</v>
      </c>
      <c r="K79" s="118">
        <v>16.52</v>
      </c>
      <c r="L79" s="118">
        <v>680.78</v>
      </c>
      <c r="M79" s="118">
        <v>793.29</v>
      </c>
    </row>
    <row r="80" spans="1:13" ht="16.5" hidden="1" customHeight="1">
      <c r="A80" s="106" t="s">
        <v>282</v>
      </c>
      <c r="B80" s="109" t="s">
        <v>749</v>
      </c>
      <c r="C80" s="110" t="s">
        <v>86</v>
      </c>
      <c r="D80" s="109" t="s">
        <v>750</v>
      </c>
      <c r="E80" s="109" t="s">
        <v>751</v>
      </c>
      <c r="F80" s="110" t="s">
        <v>138</v>
      </c>
      <c r="G80" s="109">
        <v>13.44</v>
      </c>
      <c r="H80" s="109">
        <v>12.87</v>
      </c>
      <c r="I80" s="121">
        <v>50</v>
      </c>
      <c r="J80" s="109">
        <v>58.26</v>
      </c>
      <c r="K80" s="109">
        <v>16.52</v>
      </c>
      <c r="L80" s="109">
        <v>672</v>
      </c>
      <c r="M80" s="109">
        <v>783.01</v>
      </c>
    </row>
    <row r="81" spans="1:13" ht="16.5" hidden="1" customHeight="1">
      <c r="A81" s="111" t="s">
        <v>285</v>
      </c>
      <c r="B81" s="118" t="s">
        <v>752</v>
      </c>
      <c r="C81" s="119" t="s">
        <v>86</v>
      </c>
      <c r="D81" s="118" t="s">
        <v>753</v>
      </c>
      <c r="E81" s="118" t="s">
        <v>45</v>
      </c>
      <c r="F81" s="119" t="s">
        <v>754</v>
      </c>
      <c r="G81" s="118">
        <v>45.78</v>
      </c>
      <c r="H81" s="118">
        <v>0.17</v>
      </c>
      <c r="I81" s="124">
        <v>0.17</v>
      </c>
      <c r="J81" s="118">
        <v>0.2</v>
      </c>
      <c r="K81" s="118">
        <v>16.52</v>
      </c>
      <c r="L81" s="118">
        <v>7.78</v>
      </c>
      <c r="M81" s="118">
        <v>9.16</v>
      </c>
    </row>
    <row r="82" spans="1:13" ht="16.5" hidden="1" customHeight="1">
      <c r="A82" s="111" t="s">
        <v>286</v>
      </c>
      <c r="B82" s="118" t="s">
        <v>752</v>
      </c>
      <c r="C82" s="119" t="s">
        <v>86</v>
      </c>
      <c r="D82" s="118" t="s">
        <v>753</v>
      </c>
      <c r="E82" s="118" t="s">
        <v>45</v>
      </c>
      <c r="F82" s="119" t="s">
        <v>754</v>
      </c>
      <c r="G82" s="118">
        <v>80.489999999999995</v>
      </c>
      <c r="H82" s="118">
        <v>0.17</v>
      </c>
      <c r="I82" s="124">
        <v>0.17</v>
      </c>
      <c r="J82" s="118">
        <v>0.19800000000000001</v>
      </c>
      <c r="K82" s="118">
        <v>16.52</v>
      </c>
      <c r="L82" s="118">
        <v>13.68</v>
      </c>
      <c r="M82" s="118">
        <v>15.94</v>
      </c>
    </row>
    <row r="83" spans="1:13" ht="16.5" hidden="1" customHeight="1">
      <c r="A83" s="111" t="s">
        <v>289</v>
      </c>
      <c r="B83" s="118" t="s">
        <v>755</v>
      </c>
      <c r="C83" s="119" t="s">
        <v>86</v>
      </c>
      <c r="D83" s="118" t="s">
        <v>756</v>
      </c>
      <c r="E83" s="118" t="s">
        <v>45</v>
      </c>
      <c r="F83" s="119" t="s">
        <v>754</v>
      </c>
      <c r="G83" s="118">
        <v>1507.6034</v>
      </c>
      <c r="H83" s="118">
        <v>0.77</v>
      </c>
      <c r="I83" s="124">
        <v>0.77</v>
      </c>
      <c r="J83" s="118">
        <v>0.9</v>
      </c>
      <c r="K83" s="118">
        <v>16.52</v>
      </c>
      <c r="L83" s="118">
        <v>1160.8499999999999</v>
      </c>
      <c r="M83" s="118">
        <v>1356.84</v>
      </c>
    </row>
    <row r="84" spans="1:13" ht="16.5" hidden="1" customHeight="1">
      <c r="A84" s="111" t="s">
        <v>292</v>
      </c>
      <c r="B84" s="118" t="s">
        <v>755</v>
      </c>
      <c r="C84" s="119" t="s">
        <v>86</v>
      </c>
      <c r="D84" s="118" t="s">
        <v>756</v>
      </c>
      <c r="E84" s="118" t="s">
        <v>45</v>
      </c>
      <c r="F84" s="119" t="s">
        <v>754</v>
      </c>
      <c r="G84" s="118">
        <v>318.61610000000002</v>
      </c>
      <c r="H84" s="118">
        <v>0.77</v>
      </c>
      <c r="I84" s="124">
        <v>0.77</v>
      </c>
      <c r="J84" s="118">
        <v>0.89700000000000002</v>
      </c>
      <c r="K84" s="118">
        <v>16.52</v>
      </c>
      <c r="L84" s="118">
        <v>245.33</v>
      </c>
      <c r="M84" s="118">
        <v>285.8</v>
      </c>
    </row>
    <row r="85" spans="1:13" ht="16.5" hidden="1" customHeight="1">
      <c r="A85" s="111" t="s">
        <v>293</v>
      </c>
      <c r="B85" s="118" t="s">
        <v>176</v>
      </c>
      <c r="C85" s="119" t="s">
        <v>86</v>
      </c>
      <c r="D85" s="118" t="s">
        <v>177</v>
      </c>
      <c r="E85" s="118" t="s">
        <v>98</v>
      </c>
      <c r="F85" s="119" t="s">
        <v>103</v>
      </c>
      <c r="G85" s="118">
        <v>4270.6462000000001</v>
      </c>
      <c r="H85" s="118">
        <v>6.01</v>
      </c>
      <c r="I85" s="124">
        <v>6.01</v>
      </c>
      <c r="J85" s="118">
        <v>7</v>
      </c>
      <c r="K85" s="118">
        <v>16.52</v>
      </c>
      <c r="L85" s="118">
        <v>25666.58</v>
      </c>
      <c r="M85" s="118">
        <v>29894.52</v>
      </c>
    </row>
    <row r="86" spans="1:13" ht="16.5" hidden="1" customHeight="1">
      <c r="A86" s="111" t="s">
        <v>296</v>
      </c>
      <c r="B86" s="118" t="s">
        <v>176</v>
      </c>
      <c r="C86" s="119" t="s">
        <v>86</v>
      </c>
      <c r="D86" s="118" t="s">
        <v>177</v>
      </c>
      <c r="E86" s="118" t="s">
        <v>98</v>
      </c>
      <c r="F86" s="119" t="s">
        <v>103</v>
      </c>
      <c r="G86" s="118">
        <v>1.6506000000000001</v>
      </c>
      <c r="H86" s="118">
        <v>6.01</v>
      </c>
      <c r="I86" s="124">
        <v>6.01</v>
      </c>
      <c r="J86" s="118">
        <v>6.01</v>
      </c>
      <c r="K86" s="118">
        <v>0</v>
      </c>
      <c r="L86" s="118">
        <v>9.92</v>
      </c>
      <c r="M86" s="118">
        <v>9.92</v>
      </c>
    </row>
    <row r="87" spans="1:13" ht="16.5" hidden="1" customHeight="1">
      <c r="A87" s="111" t="s">
        <v>300</v>
      </c>
      <c r="B87" s="118" t="s">
        <v>176</v>
      </c>
      <c r="C87" s="119" t="s">
        <v>86</v>
      </c>
      <c r="D87" s="118" t="s">
        <v>177</v>
      </c>
      <c r="E87" s="118" t="s">
        <v>98</v>
      </c>
      <c r="F87" s="119" t="s">
        <v>103</v>
      </c>
      <c r="G87" s="118">
        <v>1506.989</v>
      </c>
      <c r="H87" s="118">
        <v>6.01</v>
      </c>
      <c r="I87" s="124">
        <v>6.01</v>
      </c>
      <c r="J87" s="118">
        <v>7.0030000000000001</v>
      </c>
      <c r="K87" s="118">
        <v>16.52</v>
      </c>
      <c r="L87" s="118">
        <v>9057</v>
      </c>
      <c r="M87" s="118">
        <v>10553.44</v>
      </c>
    </row>
    <row r="88" spans="1:13" ht="16.5" hidden="1" customHeight="1">
      <c r="A88" s="106" t="s">
        <v>303</v>
      </c>
      <c r="B88" s="107" t="s">
        <v>180</v>
      </c>
      <c r="C88" s="108" t="s">
        <v>86</v>
      </c>
      <c r="D88" s="107" t="s">
        <v>181</v>
      </c>
      <c r="E88" s="107" t="s">
        <v>98</v>
      </c>
      <c r="F88" s="108" t="s">
        <v>103</v>
      </c>
      <c r="G88" s="107">
        <v>0.31740000000000002</v>
      </c>
      <c r="H88" s="107">
        <v>12.75</v>
      </c>
      <c r="I88" s="120">
        <v>12.75</v>
      </c>
      <c r="J88" s="107">
        <v>14.86</v>
      </c>
      <c r="K88" s="107">
        <v>16.52</v>
      </c>
      <c r="L88" s="107">
        <v>4.05</v>
      </c>
      <c r="M88" s="107">
        <v>4.72</v>
      </c>
    </row>
    <row r="89" spans="1:13" ht="16.5" hidden="1" customHeight="1">
      <c r="A89" s="106" t="s">
        <v>304</v>
      </c>
      <c r="B89" s="107" t="s">
        <v>757</v>
      </c>
      <c r="C89" s="108" t="s">
        <v>86</v>
      </c>
      <c r="D89" s="107" t="s">
        <v>758</v>
      </c>
      <c r="E89" s="107" t="s">
        <v>45</v>
      </c>
      <c r="F89" s="108" t="s">
        <v>103</v>
      </c>
      <c r="G89" s="107">
        <v>41.859200000000001</v>
      </c>
      <c r="H89" s="107">
        <v>25.32</v>
      </c>
      <c r="I89" s="120">
        <v>25.32</v>
      </c>
      <c r="J89" s="107">
        <v>29.503</v>
      </c>
      <c r="K89" s="107">
        <v>16.52</v>
      </c>
      <c r="L89" s="107">
        <v>1059.8699999999999</v>
      </c>
      <c r="M89" s="107">
        <v>1234.97</v>
      </c>
    </row>
    <row r="90" spans="1:13" ht="16.5" hidden="1" customHeight="1">
      <c r="A90" s="111" t="s">
        <v>307</v>
      </c>
      <c r="B90" s="118" t="s">
        <v>183</v>
      </c>
      <c r="C90" s="119" t="s">
        <v>86</v>
      </c>
      <c r="D90" s="118" t="s">
        <v>184</v>
      </c>
      <c r="E90" s="118" t="s">
        <v>45</v>
      </c>
      <c r="F90" s="119" t="s">
        <v>103</v>
      </c>
      <c r="G90" s="118">
        <v>126.4248</v>
      </c>
      <c r="H90" s="118">
        <v>2.57</v>
      </c>
      <c r="I90" s="124">
        <v>2.57</v>
      </c>
      <c r="J90" s="118">
        <v>2.99</v>
      </c>
      <c r="K90" s="118">
        <v>16.52</v>
      </c>
      <c r="L90" s="118">
        <v>324.91000000000003</v>
      </c>
      <c r="M90" s="118">
        <v>378.01</v>
      </c>
    </row>
    <row r="91" spans="1:13" ht="16.5" hidden="1" customHeight="1">
      <c r="A91" s="111" t="s">
        <v>310</v>
      </c>
      <c r="B91" s="118" t="s">
        <v>183</v>
      </c>
      <c r="C91" s="119" t="s">
        <v>86</v>
      </c>
      <c r="D91" s="118" t="s">
        <v>184</v>
      </c>
      <c r="E91" s="118" t="s">
        <v>45</v>
      </c>
      <c r="F91" s="119" t="s">
        <v>103</v>
      </c>
      <c r="G91" s="118">
        <v>31.428000000000001</v>
      </c>
      <c r="H91" s="118">
        <v>2.57</v>
      </c>
      <c r="I91" s="124">
        <v>2.57</v>
      </c>
      <c r="J91" s="118">
        <v>2.9950000000000001</v>
      </c>
      <c r="K91" s="118">
        <v>16.52</v>
      </c>
      <c r="L91" s="118">
        <v>80.77</v>
      </c>
      <c r="M91" s="118">
        <v>94.13</v>
      </c>
    </row>
    <row r="92" spans="1:13" ht="16.5" hidden="1" customHeight="1">
      <c r="A92" s="111" t="s">
        <v>314</v>
      </c>
      <c r="B92" s="118" t="s">
        <v>759</v>
      </c>
      <c r="C92" s="119" t="s">
        <v>86</v>
      </c>
      <c r="D92" s="118" t="s">
        <v>760</v>
      </c>
      <c r="E92" s="118" t="s">
        <v>98</v>
      </c>
      <c r="F92" s="119" t="s">
        <v>142</v>
      </c>
      <c r="G92" s="118">
        <v>9.3840000000000003</v>
      </c>
      <c r="H92" s="118">
        <v>5.29</v>
      </c>
      <c r="I92" s="124">
        <v>5.29</v>
      </c>
      <c r="J92" s="118">
        <v>6.16</v>
      </c>
      <c r="K92" s="118">
        <v>16.52</v>
      </c>
      <c r="L92" s="118">
        <v>49.64</v>
      </c>
      <c r="M92" s="118">
        <v>57.81</v>
      </c>
    </row>
    <row r="93" spans="1:13" ht="16.5" hidden="1" customHeight="1">
      <c r="A93" s="111" t="s">
        <v>317</v>
      </c>
      <c r="B93" s="118" t="s">
        <v>759</v>
      </c>
      <c r="C93" s="119" t="s">
        <v>86</v>
      </c>
      <c r="D93" s="118" t="s">
        <v>760</v>
      </c>
      <c r="E93" s="118" t="s">
        <v>98</v>
      </c>
      <c r="F93" s="119" t="s">
        <v>142</v>
      </c>
      <c r="G93" s="118">
        <v>0.86399999999999999</v>
      </c>
      <c r="H93" s="118">
        <v>5.29</v>
      </c>
      <c r="I93" s="124">
        <v>5.29</v>
      </c>
      <c r="J93" s="118">
        <v>6.1639999999999997</v>
      </c>
      <c r="K93" s="118">
        <v>16.52</v>
      </c>
      <c r="L93" s="118">
        <v>4.57</v>
      </c>
      <c r="M93" s="118">
        <v>5.33</v>
      </c>
    </row>
    <row r="94" spans="1:13" ht="16.5" hidden="1" customHeight="1">
      <c r="A94" s="106" t="s">
        <v>320</v>
      </c>
      <c r="B94" s="107" t="s">
        <v>187</v>
      </c>
      <c r="C94" s="108" t="s">
        <v>86</v>
      </c>
      <c r="D94" s="107" t="s">
        <v>188</v>
      </c>
      <c r="E94" s="107" t="s">
        <v>189</v>
      </c>
      <c r="F94" s="108" t="s">
        <v>127</v>
      </c>
      <c r="G94" s="107">
        <v>841.60680000000002</v>
      </c>
      <c r="H94" s="107">
        <v>9.31</v>
      </c>
      <c r="I94" s="120">
        <v>9.31</v>
      </c>
      <c r="J94" s="107">
        <v>10.85</v>
      </c>
      <c r="K94" s="107">
        <v>16.52</v>
      </c>
      <c r="L94" s="107">
        <v>7835.36</v>
      </c>
      <c r="M94" s="107">
        <v>9131.43</v>
      </c>
    </row>
    <row r="95" spans="1:13" ht="16.5" customHeight="1">
      <c r="A95" s="111" t="s">
        <v>323</v>
      </c>
      <c r="B95" s="112" t="s">
        <v>191</v>
      </c>
      <c r="C95" s="113" t="s">
        <v>86</v>
      </c>
      <c r="D95" s="112" t="s">
        <v>192</v>
      </c>
      <c r="E95" s="112" t="s">
        <v>98</v>
      </c>
      <c r="F95" s="113" t="s">
        <v>127</v>
      </c>
      <c r="G95" s="112">
        <v>23072.077600000001</v>
      </c>
      <c r="H95" s="112">
        <v>5.9</v>
      </c>
      <c r="I95" s="156">
        <v>5.9</v>
      </c>
      <c r="J95" s="112">
        <v>6.87</v>
      </c>
      <c r="K95" s="112">
        <v>16.52</v>
      </c>
      <c r="L95" s="112">
        <v>136125.26</v>
      </c>
      <c r="M95" s="112">
        <v>158505.17000000001</v>
      </c>
    </row>
    <row r="96" spans="1:13" ht="16.5" customHeight="1">
      <c r="A96" s="111" t="s">
        <v>324</v>
      </c>
      <c r="B96" s="112" t="s">
        <v>191</v>
      </c>
      <c r="C96" s="113" t="s">
        <v>86</v>
      </c>
      <c r="D96" s="112" t="s">
        <v>192</v>
      </c>
      <c r="E96" s="112" t="s">
        <v>98</v>
      </c>
      <c r="F96" s="113" t="s">
        <v>127</v>
      </c>
      <c r="G96" s="112">
        <v>91.85</v>
      </c>
      <c r="H96" s="112">
        <v>5.9</v>
      </c>
      <c r="I96" s="156">
        <v>5.9</v>
      </c>
      <c r="J96" s="112">
        <v>6.6669999999999998</v>
      </c>
      <c r="K96" s="112">
        <v>13</v>
      </c>
      <c r="L96" s="112">
        <v>541.91999999999996</v>
      </c>
      <c r="M96" s="112">
        <v>612.36</v>
      </c>
    </row>
    <row r="97" spans="1:13" ht="16.5" customHeight="1">
      <c r="A97" s="111" t="s">
        <v>327</v>
      </c>
      <c r="B97" s="112" t="s">
        <v>191</v>
      </c>
      <c r="C97" s="113" t="s">
        <v>86</v>
      </c>
      <c r="D97" s="112" t="s">
        <v>192</v>
      </c>
      <c r="E97" s="112" t="s">
        <v>98</v>
      </c>
      <c r="F97" s="113" t="s">
        <v>127</v>
      </c>
      <c r="G97" s="112">
        <v>3501.52</v>
      </c>
      <c r="H97" s="112">
        <v>5.9</v>
      </c>
      <c r="I97" s="156">
        <v>5.9</v>
      </c>
      <c r="J97" s="112">
        <v>6.875</v>
      </c>
      <c r="K97" s="112">
        <v>16.52</v>
      </c>
      <c r="L97" s="112">
        <v>20658.97</v>
      </c>
      <c r="M97" s="112">
        <v>24072.95</v>
      </c>
    </row>
    <row r="98" spans="1:13" ht="16.5" hidden="1" customHeight="1">
      <c r="A98" s="111" t="s">
        <v>328</v>
      </c>
      <c r="B98" s="118" t="s">
        <v>761</v>
      </c>
      <c r="C98" s="119" t="s">
        <v>86</v>
      </c>
      <c r="D98" s="118" t="s">
        <v>762</v>
      </c>
      <c r="E98" s="118" t="s">
        <v>763</v>
      </c>
      <c r="F98" s="119" t="s">
        <v>127</v>
      </c>
      <c r="G98" s="118">
        <v>164.09190000000001</v>
      </c>
      <c r="H98" s="118">
        <v>8.2100000000000009</v>
      </c>
      <c r="I98" s="124">
        <v>8.2100000000000009</v>
      </c>
      <c r="J98" s="118">
        <v>9.57</v>
      </c>
      <c r="K98" s="118">
        <v>16.52</v>
      </c>
      <c r="L98" s="118">
        <v>1347.19</v>
      </c>
      <c r="M98" s="118">
        <v>1570.36</v>
      </c>
    </row>
    <row r="99" spans="1:13" ht="16.5" hidden="1" customHeight="1">
      <c r="A99" s="111" t="s">
        <v>331</v>
      </c>
      <c r="B99" s="118" t="s">
        <v>761</v>
      </c>
      <c r="C99" s="119" t="s">
        <v>86</v>
      </c>
      <c r="D99" s="118" t="s">
        <v>762</v>
      </c>
      <c r="E99" s="118" t="s">
        <v>763</v>
      </c>
      <c r="F99" s="119" t="s">
        <v>127</v>
      </c>
      <c r="G99" s="118">
        <v>2.7921</v>
      </c>
      <c r="H99" s="118">
        <v>8.2100000000000009</v>
      </c>
      <c r="I99" s="124">
        <v>8.2100000000000009</v>
      </c>
      <c r="J99" s="118">
        <v>8.2100000000000009</v>
      </c>
      <c r="K99" s="118">
        <v>0</v>
      </c>
      <c r="L99" s="118">
        <v>22.92</v>
      </c>
      <c r="M99" s="118">
        <v>22.92</v>
      </c>
    </row>
    <row r="100" spans="1:13" ht="16.5" hidden="1" customHeight="1">
      <c r="A100" s="111" t="s">
        <v>334</v>
      </c>
      <c r="B100" s="118" t="s">
        <v>761</v>
      </c>
      <c r="C100" s="119" t="s">
        <v>86</v>
      </c>
      <c r="D100" s="118" t="s">
        <v>762</v>
      </c>
      <c r="E100" s="118" t="s">
        <v>763</v>
      </c>
      <c r="F100" s="119" t="s">
        <v>127</v>
      </c>
      <c r="G100" s="118">
        <v>10.739000000000001</v>
      </c>
      <c r="H100" s="118">
        <v>8.2100000000000009</v>
      </c>
      <c r="I100" s="124">
        <v>8.2100000000000009</v>
      </c>
      <c r="J100" s="118">
        <v>9.5660000000000007</v>
      </c>
      <c r="K100" s="118">
        <v>16.52</v>
      </c>
      <c r="L100" s="118">
        <v>88.17</v>
      </c>
      <c r="M100" s="118">
        <v>102.73</v>
      </c>
    </row>
    <row r="101" spans="1:13" ht="16.5" hidden="1" customHeight="1">
      <c r="A101" s="106" t="s">
        <v>335</v>
      </c>
      <c r="B101" s="107" t="s">
        <v>764</v>
      </c>
      <c r="C101" s="108" t="s">
        <v>86</v>
      </c>
      <c r="D101" s="107" t="s">
        <v>765</v>
      </c>
      <c r="E101" s="107" t="s">
        <v>766</v>
      </c>
      <c r="F101" s="108" t="s">
        <v>142</v>
      </c>
      <c r="G101" s="107">
        <v>190.2122</v>
      </c>
      <c r="H101" s="107">
        <v>8.15</v>
      </c>
      <c r="I101" s="120">
        <v>8.15</v>
      </c>
      <c r="J101" s="107">
        <v>9.4960000000000004</v>
      </c>
      <c r="K101" s="107">
        <v>16.52</v>
      </c>
      <c r="L101" s="107">
        <v>1550.23</v>
      </c>
      <c r="M101" s="107">
        <v>1806.26</v>
      </c>
    </row>
    <row r="102" spans="1:13" ht="16.5" hidden="1" customHeight="1">
      <c r="A102" s="111" t="s">
        <v>338</v>
      </c>
      <c r="B102" s="118" t="s">
        <v>194</v>
      </c>
      <c r="C102" s="119" t="s">
        <v>86</v>
      </c>
      <c r="D102" s="118" t="s">
        <v>195</v>
      </c>
      <c r="E102" s="118" t="s">
        <v>98</v>
      </c>
      <c r="F102" s="119" t="s">
        <v>103</v>
      </c>
      <c r="G102" s="118">
        <v>1681.7797</v>
      </c>
      <c r="H102" s="118">
        <v>4.84</v>
      </c>
      <c r="I102" s="124">
        <v>4.84</v>
      </c>
      <c r="J102" s="118">
        <v>5.64</v>
      </c>
      <c r="K102" s="118">
        <v>16.52</v>
      </c>
      <c r="L102" s="118">
        <v>8139.81</v>
      </c>
      <c r="M102" s="118">
        <v>9485.24</v>
      </c>
    </row>
    <row r="103" spans="1:13" ht="16.5" hidden="1" customHeight="1">
      <c r="A103" s="111" t="s">
        <v>340</v>
      </c>
      <c r="B103" s="118" t="s">
        <v>194</v>
      </c>
      <c r="C103" s="119" t="s">
        <v>86</v>
      </c>
      <c r="D103" s="118" t="s">
        <v>195</v>
      </c>
      <c r="E103" s="118" t="s">
        <v>98</v>
      </c>
      <c r="F103" s="119" t="s">
        <v>103</v>
      </c>
      <c r="G103" s="118">
        <v>8.9908000000000001</v>
      </c>
      <c r="H103" s="118">
        <v>4.84</v>
      </c>
      <c r="I103" s="124">
        <v>4.84</v>
      </c>
      <c r="J103" s="118">
        <v>4.84</v>
      </c>
      <c r="K103" s="118">
        <v>0</v>
      </c>
      <c r="L103" s="118">
        <v>43.52</v>
      </c>
      <c r="M103" s="118">
        <v>43.52</v>
      </c>
    </row>
    <row r="104" spans="1:13" ht="16.5" hidden="1" customHeight="1">
      <c r="A104" s="106" t="s">
        <v>341</v>
      </c>
      <c r="B104" s="107" t="s">
        <v>767</v>
      </c>
      <c r="C104" s="108" t="s">
        <v>86</v>
      </c>
      <c r="D104" s="107" t="s">
        <v>768</v>
      </c>
      <c r="E104" s="107" t="s">
        <v>45</v>
      </c>
      <c r="F104" s="108" t="s">
        <v>103</v>
      </c>
      <c r="G104" s="107">
        <v>11903.3994</v>
      </c>
      <c r="H104" s="107">
        <v>4.55</v>
      </c>
      <c r="I104" s="120">
        <v>4.55</v>
      </c>
      <c r="J104" s="107">
        <v>5.3</v>
      </c>
      <c r="K104" s="107">
        <v>16.52</v>
      </c>
      <c r="L104" s="107">
        <v>54160.47</v>
      </c>
      <c r="M104" s="107">
        <v>63088.02</v>
      </c>
    </row>
    <row r="105" spans="1:13" ht="16.5" hidden="1" customHeight="1">
      <c r="A105" s="106" t="s">
        <v>345</v>
      </c>
      <c r="B105" s="107" t="s">
        <v>769</v>
      </c>
      <c r="C105" s="108" t="s">
        <v>86</v>
      </c>
      <c r="D105" s="107" t="s">
        <v>770</v>
      </c>
      <c r="E105" s="107" t="s">
        <v>45</v>
      </c>
      <c r="F105" s="108" t="s">
        <v>771</v>
      </c>
      <c r="G105" s="107">
        <v>83066.880000000005</v>
      </c>
      <c r="H105" s="107">
        <v>0.48</v>
      </c>
      <c r="I105" s="120">
        <v>0.48</v>
      </c>
      <c r="J105" s="107">
        <v>0.56000000000000005</v>
      </c>
      <c r="K105" s="107">
        <v>16.52</v>
      </c>
      <c r="L105" s="107">
        <v>39872.1</v>
      </c>
      <c r="M105" s="107">
        <v>46517.45</v>
      </c>
    </row>
    <row r="106" spans="1:13" ht="16.5" hidden="1" customHeight="1">
      <c r="A106" s="106" t="s">
        <v>346</v>
      </c>
      <c r="B106" s="107" t="s">
        <v>772</v>
      </c>
      <c r="C106" s="108" t="s">
        <v>86</v>
      </c>
      <c r="D106" s="107" t="s">
        <v>773</v>
      </c>
      <c r="E106" s="107" t="s">
        <v>774</v>
      </c>
      <c r="F106" s="108" t="s">
        <v>142</v>
      </c>
      <c r="G106" s="107">
        <v>2587.8528000000001</v>
      </c>
      <c r="H106" s="107">
        <v>5.91</v>
      </c>
      <c r="I106" s="120">
        <v>5.91</v>
      </c>
      <c r="J106" s="107">
        <v>6.89</v>
      </c>
      <c r="K106" s="107">
        <v>16.52</v>
      </c>
      <c r="L106" s="107">
        <v>15294.21</v>
      </c>
      <c r="M106" s="107">
        <v>17830.310000000001</v>
      </c>
    </row>
    <row r="107" spans="1:13" ht="16.5" hidden="1" customHeight="1">
      <c r="A107" s="111" t="s">
        <v>349</v>
      </c>
      <c r="B107" s="118" t="s">
        <v>197</v>
      </c>
      <c r="C107" s="119" t="s">
        <v>86</v>
      </c>
      <c r="D107" s="118" t="s">
        <v>198</v>
      </c>
      <c r="E107" s="118" t="s">
        <v>199</v>
      </c>
      <c r="F107" s="119" t="s">
        <v>142</v>
      </c>
      <c r="G107" s="118">
        <v>2754.27</v>
      </c>
      <c r="H107" s="118">
        <v>7.8</v>
      </c>
      <c r="I107" s="124">
        <v>7.8</v>
      </c>
      <c r="J107" s="118">
        <v>9.09</v>
      </c>
      <c r="K107" s="118">
        <v>16.52</v>
      </c>
      <c r="L107" s="118">
        <v>21483.31</v>
      </c>
      <c r="M107" s="118">
        <v>25036.31</v>
      </c>
    </row>
    <row r="108" spans="1:13" ht="16.5" hidden="1" customHeight="1">
      <c r="A108" s="111" t="s">
        <v>350</v>
      </c>
      <c r="B108" s="118" t="s">
        <v>197</v>
      </c>
      <c r="C108" s="119" t="s">
        <v>86</v>
      </c>
      <c r="D108" s="118" t="s">
        <v>198</v>
      </c>
      <c r="E108" s="118" t="s">
        <v>199</v>
      </c>
      <c r="F108" s="119" t="s">
        <v>142</v>
      </c>
      <c r="G108" s="118">
        <v>384.81</v>
      </c>
      <c r="H108" s="118">
        <v>7.8</v>
      </c>
      <c r="I108" s="124">
        <v>7.8</v>
      </c>
      <c r="J108" s="118">
        <v>9.0890000000000004</v>
      </c>
      <c r="K108" s="118">
        <v>16.52</v>
      </c>
      <c r="L108" s="118">
        <v>3001.52</v>
      </c>
      <c r="M108" s="118">
        <v>3497.54</v>
      </c>
    </row>
    <row r="109" spans="1:13" ht="16.5" hidden="1" customHeight="1">
      <c r="A109" s="111" t="s">
        <v>353</v>
      </c>
      <c r="B109" s="125" t="s">
        <v>202</v>
      </c>
      <c r="C109" s="126" t="s">
        <v>86</v>
      </c>
      <c r="D109" s="125" t="s">
        <v>203</v>
      </c>
      <c r="E109" s="125" t="s">
        <v>204</v>
      </c>
      <c r="F109" s="126" t="s">
        <v>9</v>
      </c>
      <c r="G109" s="125">
        <v>239.2714</v>
      </c>
      <c r="H109" s="125">
        <v>319.11</v>
      </c>
      <c r="I109" s="121">
        <v>549.61</v>
      </c>
      <c r="J109" s="125">
        <v>549.61</v>
      </c>
      <c r="K109" s="125">
        <v>0</v>
      </c>
      <c r="L109" s="125">
        <v>131505.95000000001</v>
      </c>
      <c r="M109" s="125">
        <v>131505.95000000001</v>
      </c>
    </row>
    <row r="110" spans="1:13" ht="16.5" hidden="1" customHeight="1">
      <c r="A110" s="111" t="s">
        <v>358</v>
      </c>
      <c r="B110" s="125" t="s">
        <v>202</v>
      </c>
      <c r="C110" s="126" t="s">
        <v>86</v>
      </c>
      <c r="D110" s="125" t="s">
        <v>203</v>
      </c>
      <c r="E110" s="125" t="s">
        <v>204</v>
      </c>
      <c r="F110" s="126" t="s">
        <v>9</v>
      </c>
      <c r="G110" s="125">
        <v>50.052799999999998</v>
      </c>
      <c r="H110" s="125">
        <v>319.11</v>
      </c>
      <c r="I110" s="121">
        <v>602.95000000000005</v>
      </c>
      <c r="J110" s="125">
        <v>602.95000000000005</v>
      </c>
      <c r="K110" s="125">
        <v>0</v>
      </c>
      <c r="L110" s="125">
        <v>30179.34</v>
      </c>
      <c r="M110" s="125">
        <v>30179.34</v>
      </c>
    </row>
    <row r="111" spans="1:13" ht="16.5" hidden="1" customHeight="1">
      <c r="A111" s="106" t="s">
        <v>361</v>
      </c>
      <c r="B111" s="109" t="s">
        <v>775</v>
      </c>
      <c r="C111" s="110" t="s">
        <v>86</v>
      </c>
      <c r="D111" s="109" t="s">
        <v>776</v>
      </c>
      <c r="E111" s="109" t="s">
        <v>777</v>
      </c>
      <c r="F111" s="110" t="s">
        <v>9</v>
      </c>
      <c r="G111" s="109">
        <v>1.9242999999999999</v>
      </c>
      <c r="H111" s="109">
        <v>564.84</v>
      </c>
      <c r="I111" s="121">
        <v>649</v>
      </c>
      <c r="J111" s="109">
        <v>649</v>
      </c>
      <c r="K111" s="109">
        <v>0</v>
      </c>
      <c r="L111" s="109">
        <v>1248.8699999999999</v>
      </c>
      <c r="M111" s="109">
        <v>1248.8699999999999</v>
      </c>
    </row>
    <row r="112" spans="1:13" ht="16.5" hidden="1" customHeight="1">
      <c r="A112" s="106" t="s">
        <v>364</v>
      </c>
      <c r="B112" s="109" t="s">
        <v>206</v>
      </c>
      <c r="C112" s="110" t="s">
        <v>86</v>
      </c>
      <c r="D112" s="109" t="s">
        <v>207</v>
      </c>
      <c r="E112" s="109" t="s">
        <v>45</v>
      </c>
      <c r="F112" s="110" t="s">
        <v>43</v>
      </c>
      <c r="G112" s="109">
        <v>315.06259999999997</v>
      </c>
      <c r="H112" s="109">
        <v>78.680000000000007</v>
      </c>
      <c r="I112" s="121">
        <v>291.7</v>
      </c>
      <c r="J112" s="109">
        <v>291.7</v>
      </c>
      <c r="K112" s="109">
        <v>0</v>
      </c>
      <c r="L112" s="109">
        <v>91903.76</v>
      </c>
      <c r="M112" s="109">
        <v>91903.76</v>
      </c>
    </row>
    <row r="113" spans="1:13" ht="16.5" hidden="1" customHeight="1">
      <c r="A113" s="106" t="s">
        <v>367</v>
      </c>
      <c r="B113" s="109" t="s">
        <v>209</v>
      </c>
      <c r="C113" s="110" t="s">
        <v>86</v>
      </c>
      <c r="D113" s="109" t="s">
        <v>210</v>
      </c>
      <c r="E113" s="109" t="s">
        <v>95</v>
      </c>
      <c r="F113" s="110" t="s">
        <v>43</v>
      </c>
      <c r="G113" s="109">
        <v>11.638</v>
      </c>
      <c r="H113" s="109">
        <v>96.55</v>
      </c>
      <c r="I113" s="121">
        <v>216.53</v>
      </c>
      <c r="J113" s="109">
        <v>216.53</v>
      </c>
      <c r="K113" s="109">
        <v>0</v>
      </c>
      <c r="L113" s="109">
        <v>2519.98</v>
      </c>
      <c r="M113" s="109">
        <v>2519.98</v>
      </c>
    </row>
    <row r="114" spans="1:13" ht="16.5" hidden="1" customHeight="1">
      <c r="A114" s="106" t="s">
        <v>370</v>
      </c>
      <c r="B114" s="109" t="s">
        <v>212</v>
      </c>
      <c r="C114" s="110" t="s">
        <v>86</v>
      </c>
      <c r="D114" s="109" t="s">
        <v>213</v>
      </c>
      <c r="E114" s="109" t="s">
        <v>45</v>
      </c>
      <c r="F114" s="110" t="s">
        <v>43</v>
      </c>
      <c r="G114" s="109">
        <v>186.03229999999999</v>
      </c>
      <c r="H114" s="109">
        <v>307.69</v>
      </c>
      <c r="I114" s="155">
        <v>262.05</v>
      </c>
      <c r="J114" s="109">
        <v>296.12</v>
      </c>
      <c r="K114" s="109">
        <v>13</v>
      </c>
      <c r="L114" s="109">
        <v>48749.760000000002</v>
      </c>
      <c r="M114" s="109">
        <v>55087.88</v>
      </c>
    </row>
    <row r="115" spans="1:13" ht="16.5" hidden="1" customHeight="1">
      <c r="A115" s="111" t="s">
        <v>371</v>
      </c>
      <c r="B115" s="125" t="s">
        <v>215</v>
      </c>
      <c r="C115" s="126" t="s">
        <v>86</v>
      </c>
      <c r="D115" s="125" t="s">
        <v>216</v>
      </c>
      <c r="E115" s="125" t="s">
        <v>45</v>
      </c>
      <c r="F115" s="126" t="s">
        <v>9</v>
      </c>
      <c r="G115" s="125">
        <v>18.117899999999999</v>
      </c>
      <c r="H115" s="125">
        <v>303.17</v>
      </c>
      <c r="I115" s="121">
        <v>434.33</v>
      </c>
      <c r="J115" s="125">
        <v>434.33</v>
      </c>
      <c r="K115" s="125">
        <v>0</v>
      </c>
      <c r="L115" s="125">
        <v>7869.15</v>
      </c>
      <c r="M115" s="125">
        <v>7869.15</v>
      </c>
    </row>
    <row r="116" spans="1:13" ht="16.5" hidden="1" customHeight="1">
      <c r="A116" s="111" t="s">
        <v>375</v>
      </c>
      <c r="B116" s="125" t="s">
        <v>215</v>
      </c>
      <c r="C116" s="126" t="s">
        <v>86</v>
      </c>
      <c r="D116" s="125" t="s">
        <v>216</v>
      </c>
      <c r="E116" s="125" t="s">
        <v>45</v>
      </c>
      <c r="F116" s="126" t="s">
        <v>9</v>
      </c>
      <c r="G116" s="125">
        <v>65.118200000000002</v>
      </c>
      <c r="H116" s="125">
        <v>303.17</v>
      </c>
      <c r="I116" s="121">
        <v>375.93</v>
      </c>
      <c r="J116" s="125">
        <v>387.21</v>
      </c>
      <c r="K116" s="125">
        <v>3</v>
      </c>
      <c r="L116" s="125">
        <v>24479.88</v>
      </c>
      <c r="M116" s="125">
        <v>25214.42</v>
      </c>
    </row>
    <row r="117" spans="1:13" ht="16.5" hidden="1" customHeight="1">
      <c r="A117" s="111" t="s">
        <v>379</v>
      </c>
      <c r="B117" s="125" t="s">
        <v>215</v>
      </c>
      <c r="C117" s="126" t="s">
        <v>86</v>
      </c>
      <c r="D117" s="125" t="s">
        <v>216</v>
      </c>
      <c r="E117" s="125" t="s">
        <v>45</v>
      </c>
      <c r="F117" s="126" t="s">
        <v>9</v>
      </c>
      <c r="G117" s="125">
        <v>0.13880000000000001</v>
      </c>
      <c r="H117" s="125">
        <v>303.17</v>
      </c>
      <c r="I117" s="121">
        <v>405.58</v>
      </c>
      <c r="J117" s="125">
        <v>405.58</v>
      </c>
      <c r="K117" s="125">
        <v>0</v>
      </c>
      <c r="L117" s="125">
        <v>56.29</v>
      </c>
      <c r="M117" s="125">
        <v>56.29</v>
      </c>
    </row>
    <row r="118" spans="1:13" ht="16.5" hidden="1" customHeight="1">
      <c r="A118" s="111" t="s">
        <v>384</v>
      </c>
      <c r="B118" s="118" t="s">
        <v>778</v>
      </c>
      <c r="C118" s="119" t="s">
        <v>86</v>
      </c>
      <c r="D118" s="118" t="s">
        <v>779</v>
      </c>
      <c r="E118" s="118" t="s">
        <v>45</v>
      </c>
      <c r="F118" s="119" t="s">
        <v>103</v>
      </c>
      <c r="G118" s="118">
        <v>2.5941999999999998</v>
      </c>
      <c r="H118" s="118">
        <v>6</v>
      </c>
      <c r="I118" s="124">
        <v>6</v>
      </c>
      <c r="J118" s="118">
        <v>6.99</v>
      </c>
      <c r="K118" s="118">
        <v>16.52</v>
      </c>
      <c r="L118" s="118">
        <v>15.57</v>
      </c>
      <c r="M118" s="118">
        <v>18.13</v>
      </c>
    </row>
    <row r="119" spans="1:13" ht="16.5" hidden="1" customHeight="1">
      <c r="A119" s="111" t="s">
        <v>388</v>
      </c>
      <c r="B119" s="118" t="s">
        <v>778</v>
      </c>
      <c r="C119" s="119" t="s">
        <v>86</v>
      </c>
      <c r="D119" s="118" t="s">
        <v>779</v>
      </c>
      <c r="E119" s="118" t="s">
        <v>45</v>
      </c>
      <c r="F119" s="119" t="s">
        <v>103</v>
      </c>
      <c r="G119" s="118">
        <v>4.5610999999999997</v>
      </c>
      <c r="H119" s="118">
        <v>6</v>
      </c>
      <c r="I119" s="124">
        <v>6</v>
      </c>
      <c r="J119" s="118">
        <v>6.9909999999999997</v>
      </c>
      <c r="K119" s="118">
        <v>16.52</v>
      </c>
      <c r="L119" s="118">
        <v>27.37</v>
      </c>
      <c r="M119" s="118">
        <v>31.89</v>
      </c>
    </row>
    <row r="120" spans="1:13" ht="16.5" hidden="1" customHeight="1">
      <c r="A120" s="106" t="s">
        <v>391</v>
      </c>
      <c r="B120" s="107" t="s">
        <v>219</v>
      </c>
      <c r="C120" s="108" t="s">
        <v>86</v>
      </c>
      <c r="D120" s="107" t="s">
        <v>220</v>
      </c>
      <c r="E120" s="107" t="s">
        <v>45</v>
      </c>
      <c r="F120" s="108" t="s">
        <v>43</v>
      </c>
      <c r="G120" s="107">
        <v>35.610500000000002</v>
      </c>
      <c r="H120" s="107">
        <v>0</v>
      </c>
      <c r="I120" s="120">
        <v>0</v>
      </c>
      <c r="J120" s="107">
        <v>0</v>
      </c>
      <c r="K120" s="107">
        <v>16.52</v>
      </c>
      <c r="L120" s="107">
        <v>0</v>
      </c>
      <c r="M120" s="107">
        <v>0</v>
      </c>
    </row>
    <row r="121" spans="1:13" ht="16.5" hidden="1" customHeight="1">
      <c r="A121" s="106" t="s">
        <v>392</v>
      </c>
      <c r="B121" s="109" t="s">
        <v>222</v>
      </c>
      <c r="C121" s="110" t="s">
        <v>86</v>
      </c>
      <c r="D121" s="109" t="s">
        <v>223</v>
      </c>
      <c r="E121" s="109" t="s">
        <v>45</v>
      </c>
      <c r="F121" s="110" t="s">
        <v>43</v>
      </c>
      <c r="G121" s="109">
        <v>769.10050000000001</v>
      </c>
      <c r="H121" s="109">
        <v>41.94</v>
      </c>
      <c r="I121" s="155">
        <v>39.15</v>
      </c>
      <c r="J121" s="109">
        <v>40.32</v>
      </c>
      <c r="K121" s="109">
        <v>3</v>
      </c>
      <c r="L121" s="109">
        <v>30110.28</v>
      </c>
      <c r="M121" s="109">
        <v>31010.13</v>
      </c>
    </row>
    <row r="122" spans="1:13" ht="16.5" hidden="1" customHeight="1">
      <c r="A122" s="111" t="s">
        <v>394</v>
      </c>
      <c r="B122" s="118" t="s">
        <v>780</v>
      </c>
      <c r="C122" s="119" t="s">
        <v>86</v>
      </c>
      <c r="D122" s="118" t="s">
        <v>781</v>
      </c>
      <c r="E122" s="118" t="s">
        <v>45</v>
      </c>
      <c r="F122" s="119" t="s">
        <v>103</v>
      </c>
      <c r="G122" s="118">
        <v>15.641500000000001</v>
      </c>
      <c r="H122" s="118">
        <v>1.37</v>
      </c>
      <c r="I122" s="124">
        <v>1.37</v>
      </c>
      <c r="J122" s="118">
        <v>1.6</v>
      </c>
      <c r="K122" s="118">
        <v>16.52</v>
      </c>
      <c r="L122" s="118">
        <v>21.43</v>
      </c>
      <c r="M122" s="118">
        <v>25.03</v>
      </c>
    </row>
    <row r="123" spans="1:13" ht="16.5" hidden="1" customHeight="1">
      <c r="A123" s="111" t="s">
        <v>397</v>
      </c>
      <c r="B123" s="118" t="s">
        <v>780</v>
      </c>
      <c r="C123" s="119" t="s">
        <v>86</v>
      </c>
      <c r="D123" s="118" t="s">
        <v>781</v>
      </c>
      <c r="E123" s="118" t="s">
        <v>45</v>
      </c>
      <c r="F123" s="119" t="s">
        <v>103</v>
      </c>
      <c r="G123" s="118">
        <v>27.500800000000002</v>
      </c>
      <c r="H123" s="118">
        <v>1.37</v>
      </c>
      <c r="I123" s="124">
        <v>1.37</v>
      </c>
      <c r="J123" s="118">
        <v>1.5960000000000001</v>
      </c>
      <c r="K123" s="118">
        <v>16.52</v>
      </c>
      <c r="L123" s="118">
        <v>37.68</v>
      </c>
      <c r="M123" s="118">
        <v>43.89</v>
      </c>
    </row>
    <row r="124" spans="1:13" ht="16.5" hidden="1" customHeight="1">
      <c r="A124" s="106" t="s">
        <v>399</v>
      </c>
      <c r="B124" s="109" t="s">
        <v>225</v>
      </c>
      <c r="C124" s="110" t="s">
        <v>86</v>
      </c>
      <c r="D124" s="109" t="s">
        <v>226</v>
      </c>
      <c r="E124" s="109" t="s">
        <v>45</v>
      </c>
      <c r="F124" s="110" t="s">
        <v>43</v>
      </c>
      <c r="G124" s="109">
        <v>1711.4766999999999</v>
      </c>
      <c r="H124" s="109">
        <v>34</v>
      </c>
      <c r="I124" s="155">
        <v>32.97</v>
      </c>
      <c r="J124" s="109">
        <v>33.96</v>
      </c>
      <c r="K124" s="109">
        <v>3</v>
      </c>
      <c r="L124" s="109">
        <v>56427.39</v>
      </c>
      <c r="M124" s="109">
        <v>58121.75</v>
      </c>
    </row>
    <row r="125" spans="1:13" ht="16.5" hidden="1" customHeight="1">
      <c r="A125" s="106" t="s">
        <v>402</v>
      </c>
      <c r="B125" s="109" t="s">
        <v>228</v>
      </c>
      <c r="C125" s="110" t="s">
        <v>86</v>
      </c>
      <c r="D125" s="109" t="s">
        <v>229</v>
      </c>
      <c r="E125" s="109" t="s">
        <v>230</v>
      </c>
      <c r="F125" s="110" t="s">
        <v>231</v>
      </c>
      <c r="G125" s="109">
        <v>91.4816</v>
      </c>
      <c r="H125" s="109">
        <v>310.92</v>
      </c>
      <c r="I125" s="121">
        <v>378.65</v>
      </c>
      <c r="J125" s="109">
        <v>427.87</v>
      </c>
      <c r="K125" s="109">
        <v>13</v>
      </c>
      <c r="L125" s="109">
        <v>34639.51</v>
      </c>
      <c r="M125" s="109">
        <v>39142.230000000003</v>
      </c>
    </row>
    <row r="126" spans="1:13" ht="16.5" hidden="1" customHeight="1">
      <c r="A126" s="106" t="s">
        <v>403</v>
      </c>
      <c r="B126" s="109" t="s">
        <v>233</v>
      </c>
      <c r="C126" s="110" t="s">
        <v>86</v>
      </c>
      <c r="D126" s="109" t="s">
        <v>234</v>
      </c>
      <c r="E126" s="109" t="s">
        <v>235</v>
      </c>
      <c r="F126" s="110" t="s">
        <v>231</v>
      </c>
      <c r="G126" s="109">
        <v>3.8517999999999999</v>
      </c>
      <c r="H126" s="109">
        <v>2700</v>
      </c>
      <c r="I126" s="121">
        <v>4009.8</v>
      </c>
      <c r="J126" s="109">
        <v>4672.2190000000001</v>
      </c>
      <c r="K126" s="109">
        <v>16.52</v>
      </c>
      <c r="L126" s="109">
        <v>15444.95</v>
      </c>
      <c r="M126" s="109">
        <v>17996.45</v>
      </c>
    </row>
    <row r="127" spans="1:13" ht="16.5" hidden="1" customHeight="1">
      <c r="A127" s="111" t="s">
        <v>404</v>
      </c>
      <c r="B127" s="125" t="s">
        <v>237</v>
      </c>
      <c r="C127" s="126" t="s">
        <v>86</v>
      </c>
      <c r="D127" s="125" t="s">
        <v>234</v>
      </c>
      <c r="E127" s="125" t="s">
        <v>238</v>
      </c>
      <c r="F127" s="126" t="s">
        <v>231</v>
      </c>
      <c r="G127" s="125">
        <v>2.6928000000000001</v>
      </c>
      <c r="H127" s="125">
        <v>5594.64</v>
      </c>
      <c r="I127" s="121">
        <v>7786.08</v>
      </c>
      <c r="J127" s="125">
        <v>9072.34</v>
      </c>
      <c r="K127" s="125">
        <v>16.52</v>
      </c>
      <c r="L127" s="125">
        <v>20966.36</v>
      </c>
      <c r="M127" s="125">
        <v>24430</v>
      </c>
    </row>
    <row r="128" spans="1:13" ht="16.5" hidden="1" customHeight="1">
      <c r="A128" s="111" t="s">
        <v>407</v>
      </c>
      <c r="B128" s="125" t="s">
        <v>237</v>
      </c>
      <c r="C128" s="126" t="s">
        <v>86</v>
      </c>
      <c r="D128" s="125" t="s">
        <v>234</v>
      </c>
      <c r="E128" s="125" t="s">
        <v>238</v>
      </c>
      <c r="F128" s="126" t="s">
        <v>231</v>
      </c>
      <c r="G128" s="125">
        <v>99.205500000000001</v>
      </c>
      <c r="H128" s="125">
        <v>5594.64</v>
      </c>
      <c r="I128" s="121">
        <v>8019.16</v>
      </c>
      <c r="J128" s="125">
        <v>9343.9249999999993</v>
      </c>
      <c r="K128" s="125">
        <v>16.52</v>
      </c>
      <c r="L128" s="125">
        <v>795544.78</v>
      </c>
      <c r="M128" s="125">
        <v>926968.75</v>
      </c>
    </row>
    <row r="129" spans="1:13" ht="16.5" hidden="1" customHeight="1">
      <c r="A129" s="111" t="s">
        <v>408</v>
      </c>
      <c r="B129" s="125" t="s">
        <v>237</v>
      </c>
      <c r="C129" s="126" t="s">
        <v>86</v>
      </c>
      <c r="D129" s="125" t="s">
        <v>234</v>
      </c>
      <c r="E129" s="125" t="s">
        <v>238</v>
      </c>
      <c r="F129" s="126" t="s">
        <v>231</v>
      </c>
      <c r="G129" s="125">
        <v>21.3155</v>
      </c>
      <c r="H129" s="125">
        <v>5594.64</v>
      </c>
      <c r="I129" s="121">
        <v>8019.6</v>
      </c>
      <c r="J129" s="125">
        <v>9344.4380000000001</v>
      </c>
      <c r="K129" s="125">
        <v>16.52</v>
      </c>
      <c r="L129" s="125">
        <v>170941.78</v>
      </c>
      <c r="M129" s="125">
        <v>199181.37</v>
      </c>
    </row>
    <row r="130" spans="1:13" ht="16.5" hidden="1" customHeight="1">
      <c r="A130" s="111" t="s">
        <v>411</v>
      </c>
      <c r="B130" s="125" t="s">
        <v>242</v>
      </c>
      <c r="C130" s="126" t="s">
        <v>86</v>
      </c>
      <c r="D130" s="125" t="s">
        <v>243</v>
      </c>
      <c r="E130" s="125" t="s">
        <v>45</v>
      </c>
      <c r="F130" s="126" t="s">
        <v>43</v>
      </c>
      <c r="G130" s="125">
        <v>4.2709999999999999</v>
      </c>
      <c r="H130" s="125">
        <v>1180.6199999999999</v>
      </c>
      <c r="I130" s="121">
        <v>1351.79</v>
      </c>
      <c r="J130" s="125">
        <v>1527.52</v>
      </c>
      <c r="K130" s="125">
        <v>13</v>
      </c>
      <c r="L130" s="125">
        <v>5773.5</v>
      </c>
      <c r="M130" s="125">
        <v>6524.04</v>
      </c>
    </row>
    <row r="131" spans="1:13" ht="16.5" hidden="1" customHeight="1">
      <c r="A131" s="111" t="s">
        <v>414</v>
      </c>
      <c r="B131" s="125" t="s">
        <v>242</v>
      </c>
      <c r="C131" s="126" t="s">
        <v>86</v>
      </c>
      <c r="D131" s="125" t="s">
        <v>243</v>
      </c>
      <c r="E131" s="125" t="s">
        <v>45</v>
      </c>
      <c r="F131" s="126" t="s">
        <v>43</v>
      </c>
      <c r="G131" s="125">
        <v>0.96450000000000002</v>
      </c>
      <c r="H131" s="125">
        <v>1180.6199999999999</v>
      </c>
      <c r="I131" s="121">
        <v>1348.1</v>
      </c>
      <c r="J131" s="125">
        <v>1570.806</v>
      </c>
      <c r="K131" s="125">
        <v>16.52</v>
      </c>
      <c r="L131" s="125">
        <v>1300.24</v>
      </c>
      <c r="M131" s="125">
        <v>1515.04</v>
      </c>
    </row>
    <row r="132" spans="1:13" ht="16.5" hidden="1" customHeight="1">
      <c r="A132" s="111" t="s">
        <v>415</v>
      </c>
      <c r="B132" s="118" t="s">
        <v>782</v>
      </c>
      <c r="C132" s="119" t="s">
        <v>86</v>
      </c>
      <c r="D132" s="118" t="s">
        <v>783</v>
      </c>
      <c r="E132" s="118" t="s">
        <v>45</v>
      </c>
      <c r="F132" s="119" t="s">
        <v>43</v>
      </c>
      <c r="G132" s="118">
        <v>1.8535999999999999</v>
      </c>
      <c r="H132" s="118">
        <v>1603.2</v>
      </c>
      <c r="I132" s="124">
        <v>1603.2</v>
      </c>
      <c r="J132" s="118">
        <v>1868.05</v>
      </c>
      <c r="K132" s="118">
        <v>16.52</v>
      </c>
      <c r="L132" s="118">
        <v>2971.69</v>
      </c>
      <c r="M132" s="118">
        <v>3462.62</v>
      </c>
    </row>
    <row r="133" spans="1:13" ht="16.5" hidden="1" customHeight="1">
      <c r="A133" s="111" t="s">
        <v>418</v>
      </c>
      <c r="B133" s="118" t="s">
        <v>782</v>
      </c>
      <c r="C133" s="119" t="s">
        <v>86</v>
      </c>
      <c r="D133" s="118" t="s">
        <v>783</v>
      </c>
      <c r="E133" s="118" t="s">
        <v>45</v>
      </c>
      <c r="F133" s="119" t="s">
        <v>43</v>
      </c>
      <c r="G133" s="118">
        <v>6.1899999999999997E-2</v>
      </c>
      <c r="H133" s="118">
        <v>1603.2</v>
      </c>
      <c r="I133" s="124">
        <v>1603.2</v>
      </c>
      <c r="J133" s="118">
        <v>1868.049</v>
      </c>
      <c r="K133" s="118">
        <v>16.52</v>
      </c>
      <c r="L133" s="118">
        <v>99.24</v>
      </c>
      <c r="M133" s="118">
        <v>115.63</v>
      </c>
    </row>
    <row r="134" spans="1:13" ht="16.5" hidden="1" customHeight="1">
      <c r="A134" s="111" t="s">
        <v>420</v>
      </c>
      <c r="B134" s="118" t="s">
        <v>784</v>
      </c>
      <c r="C134" s="119" t="s">
        <v>86</v>
      </c>
      <c r="D134" s="118" t="s">
        <v>785</v>
      </c>
      <c r="E134" s="118" t="s">
        <v>45</v>
      </c>
      <c r="F134" s="119" t="s">
        <v>43</v>
      </c>
      <c r="G134" s="118">
        <v>0.48680000000000001</v>
      </c>
      <c r="H134" s="118">
        <v>1474.42</v>
      </c>
      <c r="I134" s="124">
        <v>1474.42</v>
      </c>
      <c r="J134" s="118">
        <v>1717.99</v>
      </c>
      <c r="K134" s="118">
        <v>16.52</v>
      </c>
      <c r="L134" s="118">
        <v>717.75</v>
      </c>
      <c r="M134" s="118">
        <v>836.32</v>
      </c>
    </row>
    <row r="135" spans="1:13" ht="16.5" hidden="1" customHeight="1">
      <c r="A135" s="111" t="s">
        <v>421</v>
      </c>
      <c r="B135" s="118" t="s">
        <v>784</v>
      </c>
      <c r="C135" s="119" t="s">
        <v>86</v>
      </c>
      <c r="D135" s="118" t="s">
        <v>785</v>
      </c>
      <c r="E135" s="118" t="s">
        <v>45</v>
      </c>
      <c r="F135" s="119" t="s">
        <v>43</v>
      </c>
      <c r="G135" s="118">
        <v>0.1401</v>
      </c>
      <c r="H135" s="118">
        <v>1474.42</v>
      </c>
      <c r="I135" s="124">
        <v>1474.42</v>
      </c>
      <c r="J135" s="118">
        <v>1717.9939999999999</v>
      </c>
      <c r="K135" s="118">
        <v>16.52</v>
      </c>
      <c r="L135" s="118">
        <v>206.57</v>
      </c>
      <c r="M135" s="118">
        <v>240.69</v>
      </c>
    </row>
    <row r="136" spans="1:13" ht="16.5" hidden="1" customHeight="1">
      <c r="A136" s="106" t="s">
        <v>424</v>
      </c>
      <c r="B136" s="107" t="s">
        <v>786</v>
      </c>
      <c r="C136" s="108" t="s">
        <v>86</v>
      </c>
      <c r="D136" s="107" t="s">
        <v>787</v>
      </c>
      <c r="E136" s="107" t="s">
        <v>45</v>
      </c>
      <c r="F136" s="108" t="s">
        <v>43</v>
      </c>
      <c r="G136" s="107">
        <v>1.9180999999999999</v>
      </c>
      <c r="H136" s="107">
        <v>9311.7099999999991</v>
      </c>
      <c r="I136" s="120">
        <v>9311.7099999999991</v>
      </c>
      <c r="J136" s="107">
        <v>10850.004000000001</v>
      </c>
      <c r="K136" s="107">
        <v>16.52</v>
      </c>
      <c r="L136" s="107">
        <v>17860.79</v>
      </c>
      <c r="M136" s="107">
        <v>20811.39</v>
      </c>
    </row>
    <row r="137" spans="1:13" ht="16.5" hidden="1" customHeight="1">
      <c r="A137" s="106" t="s">
        <v>426</v>
      </c>
      <c r="B137" s="107" t="s">
        <v>246</v>
      </c>
      <c r="C137" s="108" t="s">
        <v>86</v>
      </c>
      <c r="D137" s="107" t="s">
        <v>247</v>
      </c>
      <c r="E137" s="107" t="s">
        <v>45</v>
      </c>
      <c r="F137" s="108" t="s">
        <v>43</v>
      </c>
      <c r="G137" s="107">
        <v>1.1000000000000001E-3</v>
      </c>
      <c r="H137" s="107">
        <v>1549.95</v>
      </c>
      <c r="I137" s="120">
        <v>1549.95</v>
      </c>
      <c r="J137" s="107">
        <v>1806</v>
      </c>
      <c r="K137" s="107">
        <v>16.52</v>
      </c>
      <c r="L137" s="107">
        <v>1.7</v>
      </c>
      <c r="M137" s="107">
        <v>1.99</v>
      </c>
    </row>
    <row r="138" spans="1:13" ht="16.5" hidden="1" customHeight="1">
      <c r="A138" s="106" t="s">
        <v>429</v>
      </c>
      <c r="B138" s="107" t="s">
        <v>788</v>
      </c>
      <c r="C138" s="108" t="s">
        <v>86</v>
      </c>
      <c r="D138" s="107" t="s">
        <v>789</v>
      </c>
      <c r="E138" s="107" t="s">
        <v>45</v>
      </c>
      <c r="F138" s="108" t="s">
        <v>43</v>
      </c>
      <c r="G138" s="107">
        <v>1.248</v>
      </c>
      <c r="H138" s="107">
        <v>1211.42</v>
      </c>
      <c r="I138" s="120">
        <v>1211.42</v>
      </c>
      <c r="J138" s="107">
        <v>1411.55</v>
      </c>
      <c r="K138" s="107">
        <v>16.52</v>
      </c>
      <c r="L138" s="107">
        <v>1511.85</v>
      </c>
      <c r="M138" s="107">
        <v>1761.61</v>
      </c>
    </row>
    <row r="139" spans="1:13" ht="16.5" hidden="1" customHeight="1">
      <c r="A139" s="106" t="s">
        <v>434</v>
      </c>
      <c r="B139" s="109" t="s">
        <v>790</v>
      </c>
      <c r="C139" s="110" t="s">
        <v>86</v>
      </c>
      <c r="D139" s="109" t="s">
        <v>791</v>
      </c>
      <c r="E139" s="109" t="s">
        <v>792</v>
      </c>
      <c r="F139" s="110" t="s">
        <v>127</v>
      </c>
      <c r="G139" s="109">
        <v>1542.2505000000001</v>
      </c>
      <c r="H139" s="109">
        <v>13.52</v>
      </c>
      <c r="I139" s="121">
        <v>22.76</v>
      </c>
      <c r="J139" s="109">
        <v>25.72</v>
      </c>
      <c r="K139" s="109">
        <v>13</v>
      </c>
      <c r="L139" s="109">
        <v>35101.620000000003</v>
      </c>
      <c r="M139" s="109">
        <v>39666.68</v>
      </c>
    </row>
    <row r="140" spans="1:13" ht="16.5" hidden="1" customHeight="1">
      <c r="A140" s="106" t="s">
        <v>438</v>
      </c>
      <c r="B140" s="109" t="s">
        <v>793</v>
      </c>
      <c r="C140" s="110" t="s">
        <v>86</v>
      </c>
      <c r="D140" s="109" t="s">
        <v>791</v>
      </c>
      <c r="E140" s="109" t="s">
        <v>794</v>
      </c>
      <c r="F140" s="110" t="s">
        <v>127</v>
      </c>
      <c r="G140" s="109">
        <v>1329.7430999999999</v>
      </c>
      <c r="H140" s="109">
        <v>19.61</v>
      </c>
      <c r="I140" s="121">
        <v>34.15</v>
      </c>
      <c r="J140" s="109">
        <v>39.792000000000002</v>
      </c>
      <c r="K140" s="109">
        <v>16.52</v>
      </c>
      <c r="L140" s="109">
        <v>45410.73</v>
      </c>
      <c r="M140" s="109">
        <v>52913.14</v>
      </c>
    </row>
    <row r="141" spans="1:13" ht="16.5" hidden="1" customHeight="1">
      <c r="A141" s="106" t="s">
        <v>441</v>
      </c>
      <c r="B141" s="109" t="s">
        <v>793</v>
      </c>
      <c r="C141" s="110" t="s">
        <v>86</v>
      </c>
      <c r="D141" s="109" t="s">
        <v>791</v>
      </c>
      <c r="E141" s="109" t="s">
        <v>115</v>
      </c>
      <c r="F141" s="110" t="s">
        <v>127</v>
      </c>
      <c r="G141" s="109">
        <v>58.359000000000002</v>
      </c>
      <c r="H141" s="109">
        <v>19.61</v>
      </c>
      <c r="I141" s="121">
        <v>39</v>
      </c>
      <c r="J141" s="109">
        <v>45.442999999999998</v>
      </c>
      <c r="K141" s="109">
        <v>16.52</v>
      </c>
      <c r="L141" s="109">
        <v>2276</v>
      </c>
      <c r="M141" s="109">
        <v>2652.01</v>
      </c>
    </row>
    <row r="142" spans="1:13" ht="16.5" hidden="1" customHeight="1">
      <c r="A142" s="106" t="s">
        <v>445</v>
      </c>
      <c r="B142" s="109" t="s">
        <v>795</v>
      </c>
      <c r="C142" s="110" t="s">
        <v>86</v>
      </c>
      <c r="D142" s="109" t="s">
        <v>796</v>
      </c>
      <c r="E142" s="109" t="s">
        <v>45</v>
      </c>
      <c r="F142" s="110" t="s">
        <v>127</v>
      </c>
      <c r="G142" s="109">
        <v>4.476</v>
      </c>
      <c r="H142" s="109">
        <v>42.45</v>
      </c>
      <c r="I142" s="155">
        <v>13.27</v>
      </c>
      <c r="J142" s="109">
        <v>15.462</v>
      </c>
      <c r="K142" s="109">
        <v>16.52</v>
      </c>
      <c r="L142" s="109">
        <v>59.4</v>
      </c>
      <c r="M142" s="109">
        <v>69.209999999999994</v>
      </c>
    </row>
    <row r="143" spans="1:13" ht="16.5" hidden="1" customHeight="1">
      <c r="A143" s="111" t="s">
        <v>448</v>
      </c>
      <c r="B143" s="125" t="s">
        <v>797</v>
      </c>
      <c r="C143" s="126" t="s">
        <v>86</v>
      </c>
      <c r="D143" s="125" t="s">
        <v>798</v>
      </c>
      <c r="E143" s="125" t="s">
        <v>676</v>
      </c>
      <c r="F143" s="126" t="s">
        <v>127</v>
      </c>
      <c r="G143" s="125">
        <v>21.24</v>
      </c>
      <c r="H143" s="125">
        <v>66.94</v>
      </c>
      <c r="I143" s="121">
        <v>93</v>
      </c>
      <c r="J143" s="125">
        <v>105.09</v>
      </c>
      <c r="K143" s="125">
        <v>13</v>
      </c>
      <c r="L143" s="125">
        <v>1975.32</v>
      </c>
      <c r="M143" s="125">
        <v>2232.11</v>
      </c>
    </row>
    <row r="144" spans="1:13" ht="16.5" hidden="1" customHeight="1">
      <c r="A144" s="111" t="s">
        <v>451</v>
      </c>
      <c r="B144" s="125" t="s">
        <v>797</v>
      </c>
      <c r="C144" s="126" t="s">
        <v>86</v>
      </c>
      <c r="D144" s="125" t="s">
        <v>798</v>
      </c>
      <c r="E144" s="125" t="s">
        <v>676</v>
      </c>
      <c r="F144" s="126" t="s">
        <v>127</v>
      </c>
      <c r="G144" s="125">
        <v>180.304</v>
      </c>
      <c r="H144" s="125">
        <v>66.94</v>
      </c>
      <c r="I144" s="121">
        <v>88.58</v>
      </c>
      <c r="J144" s="125">
        <v>100.09</v>
      </c>
      <c r="K144" s="125">
        <v>13</v>
      </c>
      <c r="L144" s="125">
        <v>15971.33</v>
      </c>
      <c r="M144" s="125">
        <v>18046.63</v>
      </c>
    </row>
    <row r="145" spans="1:13" ht="16.5" hidden="1" customHeight="1">
      <c r="A145" s="106" t="s">
        <v>455</v>
      </c>
      <c r="B145" s="157" t="s">
        <v>799</v>
      </c>
      <c r="C145" s="158" t="s">
        <v>86</v>
      </c>
      <c r="D145" s="157" t="s">
        <v>800</v>
      </c>
      <c r="E145" s="157" t="s">
        <v>801</v>
      </c>
      <c r="F145" s="158" t="s">
        <v>127</v>
      </c>
      <c r="G145" s="157">
        <v>152.92150000000001</v>
      </c>
      <c r="H145" s="157">
        <v>17.16</v>
      </c>
      <c r="I145" s="159">
        <v>23.54</v>
      </c>
      <c r="J145" s="157">
        <v>26.6</v>
      </c>
      <c r="K145" s="157">
        <v>13</v>
      </c>
      <c r="L145" s="157">
        <v>3599.77</v>
      </c>
      <c r="M145" s="157">
        <v>4067.71</v>
      </c>
    </row>
    <row r="146" spans="1:13" ht="16.5" hidden="1" customHeight="1">
      <c r="A146" s="106" t="s">
        <v>459</v>
      </c>
      <c r="B146" s="157" t="s">
        <v>802</v>
      </c>
      <c r="C146" s="158" t="s">
        <v>86</v>
      </c>
      <c r="D146" s="157" t="s">
        <v>803</v>
      </c>
      <c r="E146" s="157" t="s">
        <v>804</v>
      </c>
      <c r="F146" s="158" t="s">
        <v>127</v>
      </c>
      <c r="G146" s="157">
        <v>257.81389999999999</v>
      </c>
      <c r="H146" s="157">
        <v>71.75</v>
      </c>
      <c r="I146" s="160">
        <v>33.99</v>
      </c>
      <c r="J146" s="157">
        <v>39.604999999999997</v>
      </c>
      <c r="K146" s="157">
        <v>16.52</v>
      </c>
      <c r="L146" s="157">
        <v>8763.09</v>
      </c>
      <c r="M146" s="157">
        <v>10210.719999999999</v>
      </c>
    </row>
    <row r="147" spans="1:13" ht="16.5" hidden="1" customHeight="1">
      <c r="A147" s="106" t="s">
        <v>463</v>
      </c>
      <c r="B147" s="157" t="s">
        <v>802</v>
      </c>
      <c r="C147" s="158" t="s">
        <v>86</v>
      </c>
      <c r="D147" s="157" t="s">
        <v>800</v>
      </c>
      <c r="E147" s="157" t="s">
        <v>805</v>
      </c>
      <c r="F147" s="158" t="s">
        <v>127</v>
      </c>
      <c r="G147" s="157">
        <v>5932.0848999999998</v>
      </c>
      <c r="H147" s="157">
        <v>71.75</v>
      </c>
      <c r="I147" s="160">
        <v>52.21</v>
      </c>
      <c r="J147" s="157">
        <v>60.835000000000001</v>
      </c>
      <c r="K147" s="157">
        <v>16.52</v>
      </c>
      <c r="L147" s="157">
        <v>309714.15000000002</v>
      </c>
      <c r="M147" s="157">
        <v>360878.38</v>
      </c>
    </row>
    <row r="148" spans="1:13" ht="16.5" hidden="1" customHeight="1">
      <c r="A148" s="106" t="s">
        <v>465</v>
      </c>
      <c r="B148" s="157" t="s">
        <v>806</v>
      </c>
      <c r="C148" s="158" t="s">
        <v>86</v>
      </c>
      <c r="D148" s="157" t="s">
        <v>800</v>
      </c>
      <c r="E148" s="157" t="s">
        <v>807</v>
      </c>
      <c r="F148" s="158" t="s">
        <v>127</v>
      </c>
      <c r="G148" s="157">
        <v>684.96900000000005</v>
      </c>
      <c r="H148" s="157">
        <v>89.09</v>
      </c>
      <c r="I148" s="160">
        <v>42</v>
      </c>
      <c r="J148" s="157">
        <v>48.938000000000002</v>
      </c>
      <c r="K148" s="157">
        <v>16.52</v>
      </c>
      <c r="L148" s="157">
        <v>28768.7</v>
      </c>
      <c r="M148" s="157">
        <v>33521.01</v>
      </c>
    </row>
    <row r="149" spans="1:13" ht="16.5" hidden="1" customHeight="1">
      <c r="A149" s="106" t="s">
        <v>466</v>
      </c>
      <c r="B149" s="157" t="s">
        <v>806</v>
      </c>
      <c r="C149" s="158" t="s">
        <v>86</v>
      </c>
      <c r="D149" s="157" t="s">
        <v>800</v>
      </c>
      <c r="E149" s="157" t="s">
        <v>805</v>
      </c>
      <c r="F149" s="158" t="s">
        <v>127</v>
      </c>
      <c r="G149" s="157">
        <v>658.38969999999995</v>
      </c>
      <c r="H149" s="157">
        <v>89.09</v>
      </c>
      <c r="I149" s="160">
        <v>52.21</v>
      </c>
      <c r="J149" s="157">
        <v>60.835000000000001</v>
      </c>
      <c r="K149" s="157">
        <v>16.52</v>
      </c>
      <c r="L149" s="157">
        <v>34374.53</v>
      </c>
      <c r="M149" s="157">
        <v>40053.14</v>
      </c>
    </row>
    <row r="150" spans="1:13" ht="16.5" hidden="1" customHeight="1">
      <c r="A150" s="106" t="s">
        <v>467</v>
      </c>
      <c r="B150" s="157" t="s">
        <v>806</v>
      </c>
      <c r="C150" s="158" t="s">
        <v>86</v>
      </c>
      <c r="D150" s="157" t="s">
        <v>808</v>
      </c>
      <c r="E150" s="157" t="s">
        <v>805</v>
      </c>
      <c r="F150" s="158" t="s">
        <v>127</v>
      </c>
      <c r="G150" s="157">
        <v>250.64</v>
      </c>
      <c r="H150" s="157">
        <v>89.09</v>
      </c>
      <c r="I150" s="160">
        <v>52.21</v>
      </c>
      <c r="J150" s="157">
        <v>52.21</v>
      </c>
      <c r="K150" s="157">
        <v>0</v>
      </c>
      <c r="L150" s="157">
        <v>13085.91</v>
      </c>
      <c r="M150" s="157">
        <v>13085.91</v>
      </c>
    </row>
    <row r="151" spans="1:13" ht="16.5" hidden="1" customHeight="1">
      <c r="A151" s="106" t="s">
        <v>468</v>
      </c>
      <c r="B151" s="157" t="s">
        <v>809</v>
      </c>
      <c r="C151" s="158" t="s">
        <v>86</v>
      </c>
      <c r="D151" s="157" t="s">
        <v>810</v>
      </c>
      <c r="E151" s="157" t="s">
        <v>811</v>
      </c>
      <c r="F151" s="158" t="s">
        <v>127</v>
      </c>
      <c r="G151" s="157">
        <v>176.73769999999999</v>
      </c>
      <c r="H151" s="157">
        <v>43.17</v>
      </c>
      <c r="I151" s="160">
        <v>31.93</v>
      </c>
      <c r="J151" s="157">
        <v>36.08</v>
      </c>
      <c r="K151" s="157">
        <v>13</v>
      </c>
      <c r="L151" s="157">
        <v>5643.23</v>
      </c>
      <c r="M151" s="157">
        <v>6376.7</v>
      </c>
    </row>
    <row r="152" spans="1:13" ht="16.5" hidden="1" customHeight="1">
      <c r="A152" s="106" t="s">
        <v>469</v>
      </c>
      <c r="B152" s="157" t="s">
        <v>812</v>
      </c>
      <c r="C152" s="158" t="s">
        <v>86</v>
      </c>
      <c r="D152" s="157" t="s">
        <v>813</v>
      </c>
      <c r="E152" s="157" t="s">
        <v>814</v>
      </c>
      <c r="F152" s="158" t="s">
        <v>127</v>
      </c>
      <c r="G152" s="157">
        <v>1273.9622999999999</v>
      </c>
      <c r="H152" s="157">
        <v>47.99</v>
      </c>
      <c r="I152" s="160">
        <v>34.17</v>
      </c>
      <c r="J152" s="157">
        <v>39.814999999999998</v>
      </c>
      <c r="K152" s="157">
        <v>16.52</v>
      </c>
      <c r="L152" s="157">
        <v>43531.29</v>
      </c>
      <c r="M152" s="157">
        <v>50722.81</v>
      </c>
    </row>
    <row r="153" spans="1:13" ht="16.5" hidden="1" customHeight="1">
      <c r="A153" s="106" t="s">
        <v>470</v>
      </c>
      <c r="B153" s="157" t="s">
        <v>812</v>
      </c>
      <c r="C153" s="158" t="s">
        <v>86</v>
      </c>
      <c r="D153" s="157" t="s">
        <v>813</v>
      </c>
      <c r="E153" s="157" t="s">
        <v>805</v>
      </c>
      <c r="F153" s="158" t="s">
        <v>127</v>
      </c>
      <c r="G153" s="157">
        <v>180.62549999999999</v>
      </c>
      <c r="H153" s="157">
        <v>47.99</v>
      </c>
      <c r="I153" s="160">
        <v>42.93</v>
      </c>
      <c r="J153" s="157">
        <v>50.021999999999998</v>
      </c>
      <c r="K153" s="157">
        <v>16.52</v>
      </c>
      <c r="L153" s="157">
        <v>7754.25</v>
      </c>
      <c r="M153" s="157">
        <v>9035.25</v>
      </c>
    </row>
    <row r="154" spans="1:13" ht="16.5" hidden="1" customHeight="1">
      <c r="A154" s="106" t="s">
        <v>471</v>
      </c>
      <c r="B154" s="157" t="s">
        <v>815</v>
      </c>
      <c r="C154" s="158" t="s">
        <v>86</v>
      </c>
      <c r="D154" s="157" t="s">
        <v>816</v>
      </c>
      <c r="E154" s="157" t="s">
        <v>817</v>
      </c>
      <c r="F154" s="158" t="s">
        <v>127</v>
      </c>
      <c r="G154" s="157">
        <v>83.844999999999999</v>
      </c>
      <c r="H154" s="157">
        <v>75.37</v>
      </c>
      <c r="I154" s="159">
        <v>79.400000000000006</v>
      </c>
      <c r="J154" s="157">
        <v>92.516999999999996</v>
      </c>
      <c r="K154" s="157">
        <v>16.52</v>
      </c>
      <c r="L154" s="157">
        <v>6657.29</v>
      </c>
      <c r="M154" s="157">
        <v>7757.09</v>
      </c>
    </row>
    <row r="155" spans="1:13" ht="16.5" hidden="1" customHeight="1">
      <c r="A155" s="106" t="s">
        <v>472</v>
      </c>
      <c r="B155" s="109" t="s">
        <v>815</v>
      </c>
      <c r="C155" s="110" t="s">
        <v>86</v>
      </c>
      <c r="D155" s="109" t="s">
        <v>813</v>
      </c>
      <c r="E155" s="109" t="s">
        <v>817</v>
      </c>
      <c r="F155" s="110" t="s">
        <v>127</v>
      </c>
      <c r="G155" s="109">
        <v>7144.701</v>
      </c>
      <c r="H155" s="109">
        <v>75.37</v>
      </c>
      <c r="I155" s="155">
        <v>42.93</v>
      </c>
      <c r="J155" s="109">
        <v>50.021999999999998</v>
      </c>
      <c r="K155" s="109">
        <v>16.52</v>
      </c>
      <c r="L155" s="109">
        <v>306722.01</v>
      </c>
      <c r="M155" s="109">
        <v>357392.23</v>
      </c>
    </row>
    <row r="156" spans="1:13" ht="16.5" hidden="1" customHeight="1">
      <c r="A156" s="106" t="s">
        <v>473</v>
      </c>
      <c r="B156" s="157" t="s">
        <v>818</v>
      </c>
      <c r="C156" s="158" t="s">
        <v>86</v>
      </c>
      <c r="D156" s="157" t="s">
        <v>813</v>
      </c>
      <c r="E156" s="157" t="s">
        <v>819</v>
      </c>
      <c r="F156" s="158" t="s">
        <v>127</v>
      </c>
      <c r="G156" s="157">
        <v>8063.8584000000001</v>
      </c>
      <c r="H156" s="157">
        <v>131.30000000000001</v>
      </c>
      <c r="I156" s="160">
        <v>52.93</v>
      </c>
      <c r="J156" s="157">
        <v>61.673999999999999</v>
      </c>
      <c r="K156" s="157">
        <v>16.52</v>
      </c>
      <c r="L156" s="157">
        <v>426820.03</v>
      </c>
      <c r="M156" s="157">
        <v>497330.4</v>
      </c>
    </row>
    <row r="157" spans="1:13" ht="16.5" hidden="1" customHeight="1">
      <c r="A157" s="106" t="s">
        <v>474</v>
      </c>
      <c r="B157" s="109" t="s">
        <v>820</v>
      </c>
      <c r="C157" s="110" t="s">
        <v>86</v>
      </c>
      <c r="D157" s="109" t="s">
        <v>821</v>
      </c>
      <c r="E157" s="109" t="s">
        <v>822</v>
      </c>
      <c r="F157" s="110" t="s">
        <v>127</v>
      </c>
      <c r="G157" s="109">
        <v>231.64179999999999</v>
      </c>
      <c r="H157" s="109">
        <v>36.01</v>
      </c>
      <c r="I157" s="121">
        <v>39.53</v>
      </c>
      <c r="J157" s="109">
        <v>46.06</v>
      </c>
      <c r="K157" s="109">
        <v>16.52</v>
      </c>
      <c r="L157" s="109">
        <v>9156.7999999999993</v>
      </c>
      <c r="M157" s="109">
        <v>10669.42</v>
      </c>
    </row>
    <row r="158" spans="1:13" ht="16.5" hidden="1" customHeight="1">
      <c r="A158" s="106" t="s">
        <v>475</v>
      </c>
      <c r="B158" s="109" t="s">
        <v>823</v>
      </c>
      <c r="C158" s="110" t="s">
        <v>86</v>
      </c>
      <c r="D158" s="109" t="s">
        <v>821</v>
      </c>
      <c r="E158" s="109" t="s">
        <v>811</v>
      </c>
      <c r="F158" s="110" t="s">
        <v>127</v>
      </c>
      <c r="G158" s="109">
        <v>5.1197999999999997</v>
      </c>
      <c r="H158" s="109">
        <v>26.09</v>
      </c>
      <c r="I158" s="121">
        <v>39.53</v>
      </c>
      <c r="J158" s="109">
        <v>46.06</v>
      </c>
      <c r="K158" s="109">
        <v>16.52</v>
      </c>
      <c r="L158" s="109">
        <v>202.39</v>
      </c>
      <c r="M158" s="109">
        <v>235.82</v>
      </c>
    </row>
    <row r="159" spans="1:13" ht="16.5" hidden="1" customHeight="1">
      <c r="A159" s="106" t="s">
        <v>476</v>
      </c>
      <c r="B159" s="109" t="s">
        <v>824</v>
      </c>
      <c r="C159" s="110" t="s">
        <v>86</v>
      </c>
      <c r="D159" s="109" t="s">
        <v>821</v>
      </c>
      <c r="E159" s="109" t="s">
        <v>825</v>
      </c>
      <c r="F159" s="110" t="s">
        <v>127</v>
      </c>
      <c r="G159" s="109">
        <v>87.006799999999998</v>
      </c>
      <c r="H159" s="109">
        <v>22.83</v>
      </c>
      <c r="I159" s="121">
        <v>39.53</v>
      </c>
      <c r="J159" s="109">
        <v>46.06</v>
      </c>
      <c r="K159" s="109">
        <v>16.52</v>
      </c>
      <c r="L159" s="109">
        <v>3439.38</v>
      </c>
      <c r="M159" s="109">
        <v>4007.53</v>
      </c>
    </row>
    <row r="160" spans="1:13" ht="16.5" hidden="1" customHeight="1">
      <c r="A160" s="106" t="s">
        <v>477</v>
      </c>
      <c r="B160" s="109" t="s">
        <v>826</v>
      </c>
      <c r="C160" s="110" t="s">
        <v>86</v>
      </c>
      <c r="D160" s="109" t="s">
        <v>827</v>
      </c>
      <c r="E160" s="109" t="s">
        <v>828</v>
      </c>
      <c r="F160" s="110" t="s">
        <v>127</v>
      </c>
      <c r="G160" s="109">
        <v>58.359000000000002</v>
      </c>
      <c r="H160" s="109">
        <v>182.43</v>
      </c>
      <c r="I160" s="121">
        <v>280</v>
      </c>
      <c r="J160" s="109">
        <v>326.25599999999997</v>
      </c>
      <c r="K160" s="109">
        <v>16.52</v>
      </c>
      <c r="L160" s="109">
        <v>16340.52</v>
      </c>
      <c r="M160" s="109">
        <v>19039.97</v>
      </c>
    </row>
    <row r="161" spans="1:13" ht="16.5" hidden="1" customHeight="1">
      <c r="A161" s="106" t="s">
        <v>478</v>
      </c>
      <c r="B161" s="109" t="s">
        <v>829</v>
      </c>
      <c r="C161" s="110" t="s">
        <v>86</v>
      </c>
      <c r="D161" s="109" t="s">
        <v>830</v>
      </c>
      <c r="E161" s="109" t="s">
        <v>45</v>
      </c>
      <c r="F161" s="110" t="s">
        <v>127</v>
      </c>
      <c r="G161" s="109">
        <v>437.19900000000001</v>
      </c>
      <c r="H161" s="109">
        <v>136.75</v>
      </c>
      <c r="I161" s="121">
        <v>280</v>
      </c>
      <c r="J161" s="109">
        <v>326.25599999999997</v>
      </c>
      <c r="K161" s="109">
        <v>16.52</v>
      </c>
      <c r="L161" s="109">
        <v>122415.72</v>
      </c>
      <c r="M161" s="109">
        <v>142638.79999999999</v>
      </c>
    </row>
    <row r="162" spans="1:13" ht="16.5" hidden="1" customHeight="1">
      <c r="A162" s="111" t="s">
        <v>479</v>
      </c>
      <c r="B162" s="125" t="s">
        <v>831</v>
      </c>
      <c r="C162" s="126" t="s">
        <v>86</v>
      </c>
      <c r="D162" s="125" t="s">
        <v>832</v>
      </c>
      <c r="E162" s="125" t="s">
        <v>833</v>
      </c>
      <c r="F162" s="126" t="s">
        <v>127</v>
      </c>
      <c r="G162" s="125">
        <v>163.16999999999999</v>
      </c>
      <c r="H162" s="125">
        <v>173.64</v>
      </c>
      <c r="I162" s="121">
        <v>205</v>
      </c>
      <c r="J162" s="125">
        <v>231.65</v>
      </c>
      <c r="K162" s="125">
        <v>13</v>
      </c>
      <c r="L162" s="125">
        <v>33449.85</v>
      </c>
      <c r="M162" s="125">
        <v>37798.33</v>
      </c>
    </row>
    <row r="163" spans="1:13" ht="16.5" hidden="1" customHeight="1">
      <c r="A163" s="111" t="s">
        <v>480</v>
      </c>
      <c r="B163" s="125" t="s">
        <v>831</v>
      </c>
      <c r="C163" s="126" t="s">
        <v>86</v>
      </c>
      <c r="D163" s="125" t="s">
        <v>832</v>
      </c>
      <c r="E163" s="125" t="s">
        <v>833</v>
      </c>
      <c r="F163" s="126" t="s">
        <v>127</v>
      </c>
      <c r="G163" s="125">
        <v>10.5</v>
      </c>
      <c r="H163" s="125">
        <v>173.64</v>
      </c>
      <c r="I163" s="121">
        <v>231.65</v>
      </c>
      <c r="J163" s="125">
        <v>261.76499999999999</v>
      </c>
      <c r="K163" s="125">
        <v>13</v>
      </c>
      <c r="L163" s="125">
        <v>2432.33</v>
      </c>
      <c r="M163" s="125">
        <v>2748.53</v>
      </c>
    </row>
    <row r="164" spans="1:13" ht="16.5" hidden="1" customHeight="1">
      <c r="A164" s="106" t="s">
        <v>482</v>
      </c>
      <c r="B164" s="109" t="s">
        <v>834</v>
      </c>
      <c r="C164" s="110" t="s">
        <v>86</v>
      </c>
      <c r="D164" s="109" t="s">
        <v>835</v>
      </c>
      <c r="E164" s="109" t="s">
        <v>45</v>
      </c>
      <c r="F164" s="110" t="s">
        <v>127</v>
      </c>
      <c r="G164" s="109">
        <v>565.65419999999995</v>
      </c>
      <c r="H164" s="109">
        <v>229.89</v>
      </c>
      <c r="I164" s="155">
        <v>109.2</v>
      </c>
      <c r="J164" s="109">
        <v>127.24</v>
      </c>
      <c r="K164" s="109">
        <v>16.52</v>
      </c>
      <c r="L164" s="109">
        <v>61769.440000000002</v>
      </c>
      <c r="M164" s="109">
        <v>71973.84</v>
      </c>
    </row>
    <row r="165" spans="1:13" ht="16.5" hidden="1" customHeight="1">
      <c r="A165" s="106" t="s">
        <v>485</v>
      </c>
      <c r="B165" s="109" t="s">
        <v>836</v>
      </c>
      <c r="C165" s="110" t="s">
        <v>86</v>
      </c>
      <c r="D165" s="109" t="s">
        <v>837</v>
      </c>
      <c r="E165" s="109" t="s">
        <v>45</v>
      </c>
      <c r="F165" s="110" t="s">
        <v>127</v>
      </c>
      <c r="G165" s="109">
        <v>1542.2505000000001</v>
      </c>
      <c r="H165" s="109">
        <v>16.149999999999999</v>
      </c>
      <c r="I165" s="155">
        <v>13.27</v>
      </c>
      <c r="J165" s="109">
        <v>15</v>
      </c>
      <c r="K165" s="109">
        <v>13</v>
      </c>
      <c r="L165" s="109">
        <v>20465.66</v>
      </c>
      <c r="M165" s="109">
        <v>23133.759999999998</v>
      </c>
    </row>
    <row r="166" spans="1:13" ht="16.5" hidden="1" customHeight="1">
      <c r="A166" s="106" t="s">
        <v>487</v>
      </c>
      <c r="B166" s="127" t="s">
        <v>838</v>
      </c>
      <c r="C166" s="128" t="s">
        <v>86</v>
      </c>
      <c r="D166" s="127" t="s">
        <v>839</v>
      </c>
      <c r="E166" s="127" t="s">
        <v>45</v>
      </c>
      <c r="F166" s="128" t="s">
        <v>127</v>
      </c>
      <c r="G166" s="127">
        <v>1462.6447000000001</v>
      </c>
      <c r="H166" s="127">
        <v>70</v>
      </c>
      <c r="I166" s="129">
        <v>110</v>
      </c>
      <c r="J166" s="127">
        <v>128.172</v>
      </c>
      <c r="K166" s="127">
        <v>16.52</v>
      </c>
      <c r="L166" s="127">
        <v>160890.92000000001</v>
      </c>
      <c r="M166" s="127">
        <v>187470.1</v>
      </c>
    </row>
    <row r="167" spans="1:13" ht="16.5" hidden="1" customHeight="1">
      <c r="A167" s="106" t="s">
        <v>489</v>
      </c>
      <c r="B167" s="127" t="s">
        <v>840</v>
      </c>
      <c r="C167" s="128" t="s">
        <v>86</v>
      </c>
      <c r="D167" s="127" t="s">
        <v>841</v>
      </c>
      <c r="E167" s="127" t="s">
        <v>45</v>
      </c>
      <c r="F167" s="128" t="s">
        <v>127</v>
      </c>
      <c r="G167" s="127">
        <v>109.7775</v>
      </c>
      <c r="H167" s="127">
        <v>200</v>
      </c>
      <c r="I167" s="161">
        <v>69.23</v>
      </c>
      <c r="J167" s="127">
        <v>78.23</v>
      </c>
      <c r="K167" s="127">
        <v>13</v>
      </c>
      <c r="L167" s="127">
        <v>7599.9</v>
      </c>
      <c r="M167" s="127">
        <v>8587.89</v>
      </c>
    </row>
    <row r="168" spans="1:13" ht="16.5" hidden="1" customHeight="1">
      <c r="A168" s="106" t="s">
        <v>491</v>
      </c>
      <c r="B168" s="109" t="s">
        <v>842</v>
      </c>
      <c r="C168" s="110" t="s">
        <v>86</v>
      </c>
      <c r="D168" s="109" t="s">
        <v>843</v>
      </c>
      <c r="E168" s="109" t="s">
        <v>817</v>
      </c>
      <c r="F168" s="110" t="s">
        <v>127</v>
      </c>
      <c r="G168" s="109">
        <v>14.007999999999999</v>
      </c>
      <c r="H168" s="109">
        <v>66.010000000000005</v>
      </c>
      <c r="I168" s="121">
        <v>68.47</v>
      </c>
      <c r="J168" s="109">
        <v>79.781000000000006</v>
      </c>
      <c r="K168" s="109">
        <v>16.52</v>
      </c>
      <c r="L168" s="109">
        <v>959.13</v>
      </c>
      <c r="M168" s="109">
        <v>1117.57</v>
      </c>
    </row>
    <row r="169" spans="1:13" ht="16.5" hidden="1" customHeight="1">
      <c r="A169" s="106" t="s">
        <v>493</v>
      </c>
      <c r="B169" s="109" t="s">
        <v>842</v>
      </c>
      <c r="C169" s="110" t="s">
        <v>86</v>
      </c>
      <c r="D169" s="109" t="s">
        <v>843</v>
      </c>
      <c r="E169" s="109" t="s">
        <v>844</v>
      </c>
      <c r="F169" s="110" t="s">
        <v>127</v>
      </c>
      <c r="G169" s="109">
        <v>84.254000000000005</v>
      </c>
      <c r="H169" s="109">
        <v>66.010000000000005</v>
      </c>
      <c r="I169" s="155">
        <v>57.71</v>
      </c>
      <c r="J169" s="109">
        <v>67.244</v>
      </c>
      <c r="K169" s="109">
        <v>16.52</v>
      </c>
      <c r="L169" s="109">
        <v>4862.3</v>
      </c>
      <c r="M169" s="109">
        <v>5665.58</v>
      </c>
    </row>
    <row r="170" spans="1:13" ht="16.5" hidden="1" customHeight="1">
      <c r="A170" s="106" t="s">
        <v>495</v>
      </c>
      <c r="B170" s="109" t="s">
        <v>842</v>
      </c>
      <c r="C170" s="110" t="s">
        <v>86</v>
      </c>
      <c r="D170" s="109" t="s">
        <v>843</v>
      </c>
      <c r="E170" s="109" t="s">
        <v>817</v>
      </c>
      <c r="F170" s="110" t="s">
        <v>127</v>
      </c>
      <c r="G170" s="109">
        <v>1039.0125</v>
      </c>
      <c r="H170" s="109">
        <v>66.010000000000005</v>
      </c>
      <c r="I170" s="155">
        <v>60.6</v>
      </c>
      <c r="J170" s="109">
        <v>68.47</v>
      </c>
      <c r="K170" s="109">
        <v>13</v>
      </c>
      <c r="L170" s="109">
        <v>62964.160000000003</v>
      </c>
      <c r="M170" s="109">
        <v>71141.19</v>
      </c>
    </row>
    <row r="171" spans="1:13" ht="16.5" hidden="1" customHeight="1">
      <c r="A171" s="111" t="s">
        <v>497</v>
      </c>
      <c r="B171" s="125" t="s">
        <v>845</v>
      </c>
      <c r="C171" s="126" t="s">
        <v>86</v>
      </c>
      <c r="D171" s="125" t="s">
        <v>846</v>
      </c>
      <c r="E171" s="125" t="s">
        <v>844</v>
      </c>
      <c r="F171" s="126" t="s">
        <v>127</v>
      </c>
      <c r="G171" s="125">
        <v>81.416399999999996</v>
      </c>
      <c r="H171" s="125">
        <v>58.38</v>
      </c>
      <c r="I171" s="155">
        <v>57.71</v>
      </c>
      <c r="J171" s="125">
        <v>67.244</v>
      </c>
      <c r="K171" s="125">
        <v>16.52</v>
      </c>
      <c r="L171" s="125">
        <v>4698.54</v>
      </c>
      <c r="M171" s="125">
        <v>5474.76</v>
      </c>
    </row>
    <row r="172" spans="1:13" ht="16.5" hidden="1" customHeight="1">
      <c r="A172" s="111" t="s">
        <v>499</v>
      </c>
      <c r="B172" s="125" t="s">
        <v>845</v>
      </c>
      <c r="C172" s="126" t="s">
        <v>86</v>
      </c>
      <c r="D172" s="125" t="s">
        <v>846</v>
      </c>
      <c r="E172" s="125" t="s">
        <v>844</v>
      </c>
      <c r="F172" s="126" t="s">
        <v>127</v>
      </c>
      <c r="G172" s="125">
        <v>1176.06</v>
      </c>
      <c r="H172" s="125">
        <v>58.38</v>
      </c>
      <c r="I172" s="155">
        <v>50.19</v>
      </c>
      <c r="J172" s="125">
        <v>56.71</v>
      </c>
      <c r="K172" s="125">
        <v>13</v>
      </c>
      <c r="L172" s="125">
        <v>59026.45</v>
      </c>
      <c r="M172" s="125">
        <v>66694.36</v>
      </c>
    </row>
    <row r="173" spans="1:13" ht="16.5" hidden="1" customHeight="1">
      <c r="A173" s="106" t="s">
        <v>501</v>
      </c>
      <c r="B173" s="109" t="s">
        <v>847</v>
      </c>
      <c r="C173" s="110" t="s">
        <v>86</v>
      </c>
      <c r="D173" s="109" t="s">
        <v>848</v>
      </c>
      <c r="E173" s="109" t="s">
        <v>849</v>
      </c>
      <c r="F173" s="110" t="s">
        <v>127</v>
      </c>
      <c r="G173" s="109">
        <v>89.334500000000006</v>
      </c>
      <c r="H173" s="109">
        <v>143</v>
      </c>
      <c r="I173" s="121">
        <v>235.62</v>
      </c>
      <c r="J173" s="109">
        <v>274.54399999999998</v>
      </c>
      <c r="K173" s="109">
        <v>16.52</v>
      </c>
      <c r="L173" s="109">
        <v>21048.99</v>
      </c>
      <c r="M173" s="109">
        <v>24526.25</v>
      </c>
    </row>
    <row r="174" spans="1:13" ht="16.5" hidden="1" customHeight="1">
      <c r="A174" s="106" t="s">
        <v>505</v>
      </c>
      <c r="B174" s="109" t="s">
        <v>249</v>
      </c>
      <c r="C174" s="110" t="s">
        <v>86</v>
      </c>
      <c r="D174" s="109" t="s">
        <v>250</v>
      </c>
      <c r="E174" s="109" t="s">
        <v>45</v>
      </c>
      <c r="F174" s="110" t="s">
        <v>43</v>
      </c>
      <c r="G174" s="109">
        <v>15.368499999999999</v>
      </c>
      <c r="H174" s="109">
        <v>641.45000000000005</v>
      </c>
      <c r="I174" s="155">
        <v>550</v>
      </c>
      <c r="J174" s="109">
        <v>640.86</v>
      </c>
      <c r="K174" s="109">
        <v>16.52</v>
      </c>
      <c r="L174" s="109">
        <v>8452.68</v>
      </c>
      <c r="M174" s="109">
        <v>9849.06</v>
      </c>
    </row>
    <row r="175" spans="1:13" ht="16.5" hidden="1" customHeight="1">
      <c r="A175" s="106" t="s">
        <v>508</v>
      </c>
      <c r="B175" s="109" t="s">
        <v>252</v>
      </c>
      <c r="C175" s="110" t="s">
        <v>86</v>
      </c>
      <c r="D175" s="109" t="s">
        <v>253</v>
      </c>
      <c r="E175" s="109" t="s">
        <v>45</v>
      </c>
      <c r="F175" s="110" t="s">
        <v>127</v>
      </c>
      <c r="G175" s="109">
        <v>4928.9121999999998</v>
      </c>
      <c r="H175" s="109">
        <v>24.62</v>
      </c>
      <c r="I175" s="155">
        <v>19.13</v>
      </c>
      <c r="J175" s="109">
        <v>21.61</v>
      </c>
      <c r="K175" s="109">
        <v>13</v>
      </c>
      <c r="L175" s="109">
        <v>94290.09</v>
      </c>
      <c r="M175" s="109">
        <v>106513.79</v>
      </c>
    </row>
    <row r="176" spans="1:13" ht="16.5" hidden="1" customHeight="1">
      <c r="A176" s="106" t="s">
        <v>509</v>
      </c>
      <c r="B176" s="127" t="s">
        <v>850</v>
      </c>
      <c r="C176" s="128" t="s">
        <v>86</v>
      </c>
      <c r="D176" s="127" t="s">
        <v>851</v>
      </c>
      <c r="E176" s="127" t="s">
        <v>45</v>
      </c>
      <c r="F176" s="128" t="s">
        <v>127</v>
      </c>
      <c r="G176" s="127">
        <v>1533.54</v>
      </c>
      <c r="H176" s="127">
        <v>122.03</v>
      </c>
      <c r="I176" s="161">
        <v>108</v>
      </c>
      <c r="J176" s="127">
        <v>122.04</v>
      </c>
      <c r="K176" s="127">
        <v>13</v>
      </c>
      <c r="L176" s="127">
        <v>165622.32</v>
      </c>
      <c r="M176" s="127">
        <v>187153.22</v>
      </c>
    </row>
    <row r="177" spans="1:13" ht="16.5" hidden="1" customHeight="1">
      <c r="A177" s="106" t="s">
        <v>511</v>
      </c>
      <c r="B177" s="127" t="s">
        <v>850</v>
      </c>
      <c r="C177" s="128" t="s">
        <v>86</v>
      </c>
      <c r="D177" s="127" t="s">
        <v>851</v>
      </c>
      <c r="E177" s="127" t="s">
        <v>852</v>
      </c>
      <c r="F177" s="128" t="s">
        <v>127</v>
      </c>
      <c r="G177" s="127">
        <v>2300.3159999999998</v>
      </c>
      <c r="H177" s="127">
        <v>122.03</v>
      </c>
      <c r="I177" s="161">
        <v>108</v>
      </c>
      <c r="J177" s="127">
        <v>122.04</v>
      </c>
      <c r="K177" s="127">
        <v>13</v>
      </c>
      <c r="L177" s="127">
        <v>248434.13</v>
      </c>
      <c r="M177" s="127">
        <v>280730.56</v>
      </c>
    </row>
    <row r="178" spans="1:13" ht="16.5" hidden="1" customHeight="1">
      <c r="A178" s="106" t="s">
        <v>512</v>
      </c>
      <c r="B178" s="127" t="s">
        <v>853</v>
      </c>
      <c r="C178" s="128" t="s">
        <v>86</v>
      </c>
      <c r="D178" s="127" t="s">
        <v>854</v>
      </c>
      <c r="E178" s="127" t="s">
        <v>92</v>
      </c>
      <c r="F178" s="128" t="s">
        <v>127</v>
      </c>
      <c r="G178" s="127">
        <v>1343.9359999999999</v>
      </c>
      <c r="H178" s="127">
        <v>42.57</v>
      </c>
      <c r="I178" s="129">
        <v>140</v>
      </c>
      <c r="J178" s="127">
        <v>163.12799999999999</v>
      </c>
      <c r="K178" s="127">
        <v>16.52</v>
      </c>
      <c r="L178" s="127">
        <v>188151.04000000001</v>
      </c>
      <c r="M178" s="127">
        <v>219233.59</v>
      </c>
    </row>
    <row r="179" spans="1:13" ht="16.5" hidden="1" customHeight="1">
      <c r="A179" s="106" t="s">
        <v>517</v>
      </c>
      <c r="B179" s="107" t="s">
        <v>255</v>
      </c>
      <c r="C179" s="108" t="s">
        <v>86</v>
      </c>
      <c r="D179" s="107" t="s">
        <v>256</v>
      </c>
      <c r="E179" s="107" t="s">
        <v>45</v>
      </c>
      <c r="F179" s="108" t="s">
        <v>127</v>
      </c>
      <c r="G179" s="107">
        <v>1241.7678000000001</v>
      </c>
      <c r="H179" s="107">
        <v>3.99</v>
      </c>
      <c r="I179" s="120">
        <v>3.99</v>
      </c>
      <c r="J179" s="107">
        <v>4.6500000000000004</v>
      </c>
      <c r="K179" s="107">
        <v>16.52</v>
      </c>
      <c r="L179" s="107">
        <v>4954.6499999999996</v>
      </c>
      <c r="M179" s="107">
        <v>5774.22</v>
      </c>
    </row>
    <row r="180" spans="1:13" ht="16.5" hidden="1" customHeight="1">
      <c r="A180" s="106" t="s">
        <v>518</v>
      </c>
      <c r="B180" s="107" t="s">
        <v>258</v>
      </c>
      <c r="C180" s="108" t="s">
        <v>86</v>
      </c>
      <c r="D180" s="107" t="s">
        <v>259</v>
      </c>
      <c r="E180" s="107" t="s">
        <v>45</v>
      </c>
      <c r="F180" s="108" t="s">
        <v>127</v>
      </c>
      <c r="G180" s="107">
        <v>11.3238</v>
      </c>
      <c r="H180" s="107">
        <v>9</v>
      </c>
      <c r="I180" s="120">
        <v>9</v>
      </c>
      <c r="J180" s="107">
        <v>10.49</v>
      </c>
      <c r="K180" s="107">
        <v>16.52</v>
      </c>
      <c r="L180" s="107">
        <v>101.91</v>
      </c>
      <c r="M180" s="107">
        <v>118.79</v>
      </c>
    </row>
    <row r="181" spans="1:13" ht="16.5" hidden="1" customHeight="1">
      <c r="A181" s="106" t="s">
        <v>522</v>
      </c>
      <c r="B181" s="127" t="s">
        <v>855</v>
      </c>
      <c r="C181" s="128" t="s">
        <v>86</v>
      </c>
      <c r="D181" s="127" t="s">
        <v>856</v>
      </c>
      <c r="E181" s="127" t="s">
        <v>45</v>
      </c>
      <c r="F181" s="128" t="s">
        <v>127</v>
      </c>
      <c r="G181" s="127">
        <v>118.3608</v>
      </c>
      <c r="H181" s="127">
        <v>101.91</v>
      </c>
      <c r="I181" s="129">
        <v>113.59</v>
      </c>
      <c r="J181" s="127">
        <v>128.36000000000001</v>
      </c>
      <c r="K181" s="127">
        <v>13</v>
      </c>
      <c r="L181" s="127">
        <v>13444.6</v>
      </c>
      <c r="M181" s="127">
        <v>15192.79</v>
      </c>
    </row>
    <row r="182" spans="1:13" ht="16.5" hidden="1" customHeight="1">
      <c r="A182" s="106" t="s">
        <v>523</v>
      </c>
      <c r="B182" s="127" t="s">
        <v>855</v>
      </c>
      <c r="C182" s="128" t="s">
        <v>86</v>
      </c>
      <c r="D182" s="127" t="s">
        <v>857</v>
      </c>
      <c r="E182" s="127" t="s">
        <v>45</v>
      </c>
      <c r="F182" s="128" t="s">
        <v>127</v>
      </c>
      <c r="G182" s="127">
        <v>225.54239999999999</v>
      </c>
      <c r="H182" s="127">
        <v>101.91</v>
      </c>
      <c r="I182" s="129">
        <v>160</v>
      </c>
      <c r="J182" s="127">
        <v>186.43199999999999</v>
      </c>
      <c r="K182" s="127">
        <v>16.52</v>
      </c>
      <c r="L182" s="127">
        <v>36086.78</v>
      </c>
      <c r="M182" s="127">
        <v>42048.32</v>
      </c>
    </row>
    <row r="183" spans="1:13" ht="16.5" hidden="1" customHeight="1">
      <c r="A183" s="106" t="s">
        <v>527</v>
      </c>
      <c r="B183" s="109" t="s">
        <v>858</v>
      </c>
      <c r="C183" s="110" t="s">
        <v>86</v>
      </c>
      <c r="D183" s="109" t="s">
        <v>859</v>
      </c>
      <c r="E183" s="109" t="s">
        <v>833</v>
      </c>
      <c r="F183" s="110" t="s">
        <v>127</v>
      </c>
      <c r="G183" s="109">
        <v>349.16</v>
      </c>
      <c r="H183" s="109">
        <v>214.56</v>
      </c>
      <c r="I183" s="121">
        <v>223.42</v>
      </c>
      <c r="J183" s="109">
        <v>260.32900000000001</v>
      </c>
      <c r="K183" s="109">
        <v>16.52</v>
      </c>
      <c r="L183" s="109">
        <v>78009.33</v>
      </c>
      <c r="M183" s="109">
        <v>90896.47</v>
      </c>
    </row>
    <row r="184" spans="1:13" ht="16.5" hidden="1" customHeight="1">
      <c r="A184" s="106" t="s">
        <v>531</v>
      </c>
      <c r="B184" s="107" t="s">
        <v>860</v>
      </c>
      <c r="C184" s="108" t="s">
        <v>86</v>
      </c>
      <c r="D184" s="107" t="s">
        <v>861</v>
      </c>
      <c r="E184" s="107" t="s">
        <v>862</v>
      </c>
      <c r="F184" s="108" t="s">
        <v>344</v>
      </c>
      <c r="G184" s="107">
        <v>529.00130000000001</v>
      </c>
      <c r="H184" s="107">
        <v>1.94</v>
      </c>
      <c r="I184" s="120">
        <v>1.94</v>
      </c>
      <c r="J184" s="107">
        <v>2.2599999999999998</v>
      </c>
      <c r="K184" s="107">
        <v>16.52</v>
      </c>
      <c r="L184" s="107">
        <v>1026.26</v>
      </c>
      <c r="M184" s="107">
        <v>1195.54</v>
      </c>
    </row>
    <row r="185" spans="1:13" ht="16.5" hidden="1" customHeight="1">
      <c r="A185" s="111" t="s">
        <v>535</v>
      </c>
      <c r="B185" s="118" t="s">
        <v>863</v>
      </c>
      <c r="C185" s="119" t="s">
        <v>86</v>
      </c>
      <c r="D185" s="118" t="s">
        <v>864</v>
      </c>
      <c r="E185" s="118" t="s">
        <v>45</v>
      </c>
      <c r="F185" s="119" t="s">
        <v>344</v>
      </c>
      <c r="G185" s="118">
        <v>10113.362499999999</v>
      </c>
      <c r="H185" s="118">
        <v>3.58</v>
      </c>
      <c r="I185" s="124">
        <v>3.58</v>
      </c>
      <c r="J185" s="118">
        <v>4.17</v>
      </c>
      <c r="K185" s="118">
        <v>16.52</v>
      </c>
      <c r="L185" s="118">
        <v>36205.839999999997</v>
      </c>
      <c r="M185" s="118">
        <v>42172.72</v>
      </c>
    </row>
    <row r="186" spans="1:13" ht="16.5" hidden="1" customHeight="1">
      <c r="A186" s="111" t="s">
        <v>536</v>
      </c>
      <c r="B186" s="118" t="s">
        <v>863</v>
      </c>
      <c r="C186" s="119" t="s">
        <v>86</v>
      </c>
      <c r="D186" s="118" t="s">
        <v>864</v>
      </c>
      <c r="E186" s="118" t="s">
        <v>45</v>
      </c>
      <c r="F186" s="119" t="s">
        <v>344</v>
      </c>
      <c r="G186" s="118">
        <v>543.28120000000001</v>
      </c>
      <c r="H186" s="118">
        <v>3.58</v>
      </c>
      <c r="I186" s="124">
        <v>3.58</v>
      </c>
      <c r="J186" s="118">
        <v>4.1710000000000003</v>
      </c>
      <c r="K186" s="118">
        <v>16.52</v>
      </c>
      <c r="L186" s="118">
        <v>1944.95</v>
      </c>
      <c r="M186" s="118">
        <v>2266.0300000000002</v>
      </c>
    </row>
    <row r="187" spans="1:13" ht="16.5" hidden="1" customHeight="1">
      <c r="A187" s="106" t="s">
        <v>540</v>
      </c>
      <c r="B187" s="107" t="s">
        <v>865</v>
      </c>
      <c r="C187" s="108" t="s">
        <v>86</v>
      </c>
      <c r="D187" s="107" t="s">
        <v>866</v>
      </c>
      <c r="E187" s="107" t="s">
        <v>867</v>
      </c>
      <c r="F187" s="108" t="s">
        <v>344</v>
      </c>
      <c r="G187" s="107">
        <v>6107.2461000000003</v>
      </c>
      <c r="H187" s="107">
        <v>3.75</v>
      </c>
      <c r="I187" s="120">
        <v>3.75</v>
      </c>
      <c r="J187" s="107">
        <v>4.37</v>
      </c>
      <c r="K187" s="107">
        <v>16.52</v>
      </c>
      <c r="L187" s="107">
        <v>22902.17</v>
      </c>
      <c r="M187" s="107">
        <v>26688.67</v>
      </c>
    </row>
    <row r="188" spans="1:13" ht="16.5" hidden="1" customHeight="1">
      <c r="A188" s="106" t="s">
        <v>544</v>
      </c>
      <c r="B188" s="107" t="s">
        <v>868</v>
      </c>
      <c r="C188" s="108" t="s">
        <v>86</v>
      </c>
      <c r="D188" s="107" t="s">
        <v>869</v>
      </c>
      <c r="E188" s="107" t="s">
        <v>870</v>
      </c>
      <c r="F188" s="108" t="s">
        <v>344</v>
      </c>
      <c r="G188" s="107">
        <v>2436.9225000000001</v>
      </c>
      <c r="H188" s="107">
        <v>5.93</v>
      </c>
      <c r="I188" s="120">
        <v>5.93</v>
      </c>
      <c r="J188" s="107">
        <v>6.91</v>
      </c>
      <c r="K188" s="107">
        <v>16.52</v>
      </c>
      <c r="L188" s="107">
        <v>14450.95</v>
      </c>
      <c r="M188" s="107">
        <v>16839.13</v>
      </c>
    </row>
    <row r="189" spans="1:13" ht="16.5" hidden="1" customHeight="1">
      <c r="A189" s="106" t="s">
        <v>548</v>
      </c>
      <c r="B189" s="107" t="s">
        <v>871</v>
      </c>
      <c r="C189" s="108" t="s">
        <v>86</v>
      </c>
      <c r="D189" s="107" t="s">
        <v>869</v>
      </c>
      <c r="E189" s="107" t="s">
        <v>872</v>
      </c>
      <c r="F189" s="108" t="s">
        <v>344</v>
      </c>
      <c r="G189" s="107">
        <v>1299.7083</v>
      </c>
      <c r="H189" s="107">
        <v>7.01</v>
      </c>
      <c r="I189" s="120">
        <v>7.01</v>
      </c>
      <c r="J189" s="107">
        <v>8.17</v>
      </c>
      <c r="K189" s="107">
        <v>16.52</v>
      </c>
      <c r="L189" s="107">
        <v>9110.9599999999991</v>
      </c>
      <c r="M189" s="107">
        <v>10618.62</v>
      </c>
    </row>
    <row r="190" spans="1:13" ht="16.5" hidden="1" customHeight="1">
      <c r="A190" s="106" t="s">
        <v>549</v>
      </c>
      <c r="B190" s="107" t="s">
        <v>873</v>
      </c>
      <c r="C190" s="108" t="s">
        <v>86</v>
      </c>
      <c r="D190" s="107" t="s">
        <v>874</v>
      </c>
      <c r="E190" s="107" t="s">
        <v>875</v>
      </c>
      <c r="F190" s="108" t="s">
        <v>344</v>
      </c>
      <c r="G190" s="107">
        <v>190.29150000000001</v>
      </c>
      <c r="H190" s="107">
        <v>2.0099999999999998</v>
      </c>
      <c r="I190" s="120">
        <v>2.0099999999999998</v>
      </c>
      <c r="J190" s="107">
        <v>2.34</v>
      </c>
      <c r="K190" s="107">
        <v>16.52</v>
      </c>
      <c r="L190" s="107">
        <v>382.49</v>
      </c>
      <c r="M190" s="107">
        <v>445.28</v>
      </c>
    </row>
    <row r="191" spans="1:13" ht="16.5" hidden="1" customHeight="1">
      <c r="A191" s="106" t="s">
        <v>552</v>
      </c>
      <c r="B191" s="107" t="s">
        <v>876</v>
      </c>
      <c r="C191" s="108" t="s">
        <v>86</v>
      </c>
      <c r="D191" s="107" t="s">
        <v>877</v>
      </c>
      <c r="E191" s="107" t="s">
        <v>878</v>
      </c>
      <c r="F191" s="108" t="s">
        <v>344</v>
      </c>
      <c r="G191" s="107">
        <v>197.9863</v>
      </c>
      <c r="H191" s="107">
        <v>3.09</v>
      </c>
      <c r="I191" s="120">
        <v>3.09</v>
      </c>
      <c r="J191" s="107">
        <v>3.6</v>
      </c>
      <c r="K191" s="107">
        <v>16.52</v>
      </c>
      <c r="L191" s="107">
        <v>611.78</v>
      </c>
      <c r="M191" s="107">
        <v>712.75</v>
      </c>
    </row>
    <row r="192" spans="1:13" ht="16.5" hidden="1" customHeight="1">
      <c r="A192" s="106" t="s">
        <v>553</v>
      </c>
      <c r="B192" s="107" t="s">
        <v>879</v>
      </c>
      <c r="C192" s="108" t="s">
        <v>86</v>
      </c>
      <c r="D192" s="107" t="s">
        <v>877</v>
      </c>
      <c r="E192" s="107" t="s">
        <v>880</v>
      </c>
      <c r="F192" s="108" t="s">
        <v>344</v>
      </c>
      <c r="G192" s="107">
        <v>139.7415</v>
      </c>
      <c r="H192" s="107">
        <v>6.93</v>
      </c>
      <c r="I192" s="120">
        <v>6.93</v>
      </c>
      <c r="J192" s="107">
        <v>8.07</v>
      </c>
      <c r="K192" s="107">
        <v>16.52</v>
      </c>
      <c r="L192" s="107">
        <v>968.41</v>
      </c>
      <c r="M192" s="107">
        <v>1127.71</v>
      </c>
    </row>
    <row r="193" spans="1:13" ht="16.5" hidden="1" customHeight="1">
      <c r="A193" s="106" t="s">
        <v>557</v>
      </c>
      <c r="B193" s="107" t="s">
        <v>881</v>
      </c>
      <c r="C193" s="108" t="s">
        <v>86</v>
      </c>
      <c r="D193" s="107" t="s">
        <v>882</v>
      </c>
      <c r="E193" s="107" t="s">
        <v>878</v>
      </c>
      <c r="F193" s="108" t="s">
        <v>344</v>
      </c>
      <c r="G193" s="107">
        <v>67.539299999999997</v>
      </c>
      <c r="H193" s="107">
        <v>2.87</v>
      </c>
      <c r="I193" s="120">
        <v>2.87</v>
      </c>
      <c r="J193" s="107">
        <v>3.34</v>
      </c>
      <c r="K193" s="107">
        <v>16.52</v>
      </c>
      <c r="L193" s="107">
        <v>193.84</v>
      </c>
      <c r="M193" s="107">
        <v>225.58</v>
      </c>
    </row>
    <row r="194" spans="1:13" ht="16.5" hidden="1" customHeight="1">
      <c r="A194" s="111" t="s">
        <v>558</v>
      </c>
      <c r="B194" s="118" t="s">
        <v>883</v>
      </c>
      <c r="C194" s="119" t="s">
        <v>86</v>
      </c>
      <c r="D194" s="118" t="s">
        <v>884</v>
      </c>
      <c r="E194" s="118" t="s">
        <v>885</v>
      </c>
      <c r="F194" s="119" t="s">
        <v>344</v>
      </c>
      <c r="G194" s="118">
        <v>296.84649999999999</v>
      </c>
      <c r="H194" s="118">
        <v>3.03</v>
      </c>
      <c r="I194" s="124">
        <v>3.03</v>
      </c>
      <c r="J194" s="118">
        <v>3.53</v>
      </c>
      <c r="K194" s="118">
        <v>16.52</v>
      </c>
      <c r="L194" s="118">
        <v>899.44</v>
      </c>
      <c r="M194" s="118">
        <v>1047.8699999999999</v>
      </c>
    </row>
    <row r="195" spans="1:13" ht="16.5" hidden="1" customHeight="1">
      <c r="A195" s="111" t="s">
        <v>559</v>
      </c>
      <c r="B195" s="118" t="s">
        <v>883</v>
      </c>
      <c r="C195" s="119" t="s">
        <v>86</v>
      </c>
      <c r="D195" s="118" t="s">
        <v>884</v>
      </c>
      <c r="E195" s="118" t="s">
        <v>885</v>
      </c>
      <c r="F195" s="119" t="s">
        <v>344</v>
      </c>
      <c r="G195" s="118">
        <v>17.875699999999998</v>
      </c>
      <c r="H195" s="118">
        <v>3.03</v>
      </c>
      <c r="I195" s="124">
        <v>3.03</v>
      </c>
      <c r="J195" s="118">
        <v>3.5310000000000001</v>
      </c>
      <c r="K195" s="118">
        <v>16.52</v>
      </c>
      <c r="L195" s="118">
        <v>54.16</v>
      </c>
      <c r="M195" s="118">
        <v>63.12</v>
      </c>
    </row>
    <row r="196" spans="1:13" ht="16.5" hidden="1" customHeight="1">
      <c r="A196" s="111" t="s">
        <v>563</v>
      </c>
      <c r="B196" s="118" t="s">
        <v>886</v>
      </c>
      <c r="C196" s="119" t="s">
        <v>86</v>
      </c>
      <c r="D196" s="118" t="s">
        <v>887</v>
      </c>
      <c r="E196" s="118" t="s">
        <v>862</v>
      </c>
      <c r="F196" s="119" t="s">
        <v>344</v>
      </c>
      <c r="G196" s="118">
        <v>8479.4472999999998</v>
      </c>
      <c r="H196" s="118">
        <v>3.58</v>
      </c>
      <c r="I196" s="124">
        <v>3.58</v>
      </c>
      <c r="J196" s="118">
        <v>4.17</v>
      </c>
      <c r="K196" s="118">
        <v>16.52</v>
      </c>
      <c r="L196" s="118">
        <v>30356.42</v>
      </c>
      <c r="M196" s="118">
        <v>35359.300000000003</v>
      </c>
    </row>
    <row r="197" spans="1:13" ht="16.5" hidden="1" customHeight="1">
      <c r="A197" s="111" t="s">
        <v>566</v>
      </c>
      <c r="B197" s="118" t="s">
        <v>886</v>
      </c>
      <c r="C197" s="119" t="s">
        <v>86</v>
      </c>
      <c r="D197" s="118" t="s">
        <v>887</v>
      </c>
      <c r="E197" s="118" t="s">
        <v>862</v>
      </c>
      <c r="F197" s="119" t="s">
        <v>344</v>
      </c>
      <c r="G197" s="118">
        <v>435.77179999999998</v>
      </c>
      <c r="H197" s="118">
        <v>3.58</v>
      </c>
      <c r="I197" s="124">
        <v>3.58</v>
      </c>
      <c r="J197" s="118">
        <v>4.1710000000000003</v>
      </c>
      <c r="K197" s="118">
        <v>16.52</v>
      </c>
      <c r="L197" s="118">
        <v>1560.06</v>
      </c>
      <c r="M197" s="118">
        <v>1817.6</v>
      </c>
    </row>
    <row r="198" spans="1:13" ht="16.5" hidden="1" customHeight="1">
      <c r="A198" s="106" t="s">
        <v>570</v>
      </c>
      <c r="B198" s="107" t="s">
        <v>888</v>
      </c>
      <c r="C198" s="108" t="s">
        <v>86</v>
      </c>
      <c r="D198" s="107" t="s">
        <v>889</v>
      </c>
      <c r="E198" s="107" t="s">
        <v>890</v>
      </c>
      <c r="F198" s="108" t="s">
        <v>344</v>
      </c>
      <c r="G198" s="107">
        <v>13.332000000000001</v>
      </c>
      <c r="H198" s="107">
        <v>1.48</v>
      </c>
      <c r="I198" s="120">
        <v>1.48</v>
      </c>
      <c r="J198" s="107">
        <v>1.72</v>
      </c>
      <c r="K198" s="107">
        <v>16.52</v>
      </c>
      <c r="L198" s="107">
        <v>19.73</v>
      </c>
      <c r="M198" s="107">
        <v>22.93</v>
      </c>
    </row>
    <row r="199" spans="1:13" ht="16.5" hidden="1" customHeight="1">
      <c r="A199" s="111" t="s">
        <v>574</v>
      </c>
      <c r="B199" s="118" t="s">
        <v>891</v>
      </c>
      <c r="C199" s="119" t="s">
        <v>86</v>
      </c>
      <c r="D199" s="118" t="s">
        <v>892</v>
      </c>
      <c r="E199" s="118" t="s">
        <v>98</v>
      </c>
      <c r="F199" s="119" t="s">
        <v>127</v>
      </c>
      <c r="G199" s="118">
        <v>28.5457</v>
      </c>
      <c r="H199" s="118">
        <v>102.58</v>
      </c>
      <c r="I199" s="124">
        <v>102.58</v>
      </c>
      <c r="J199" s="118">
        <v>119.53</v>
      </c>
      <c r="K199" s="118">
        <v>16.52</v>
      </c>
      <c r="L199" s="118">
        <v>2928.22</v>
      </c>
      <c r="M199" s="118">
        <v>3412.07</v>
      </c>
    </row>
    <row r="200" spans="1:13" ht="16.5" hidden="1" customHeight="1">
      <c r="A200" s="111" t="s">
        <v>577</v>
      </c>
      <c r="B200" s="118" t="s">
        <v>891</v>
      </c>
      <c r="C200" s="119" t="s">
        <v>86</v>
      </c>
      <c r="D200" s="118" t="s">
        <v>892</v>
      </c>
      <c r="E200" s="118" t="s">
        <v>98</v>
      </c>
      <c r="F200" s="119" t="s">
        <v>127</v>
      </c>
      <c r="G200" s="118">
        <v>17.009499999999999</v>
      </c>
      <c r="H200" s="118">
        <v>102.58</v>
      </c>
      <c r="I200" s="124">
        <v>102.58</v>
      </c>
      <c r="J200" s="118">
        <v>119.526</v>
      </c>
      <c r="K200" s="118">
        <v>16.52</v>
      </c>
      <c r="L200" s="118">
        <v>1744.83</v>
      </c>
      <c r="M200" s="118">
        <v>2033.08</v>
      </c>
    </row>
    <row r="201" spans="1:13" ht="16.5" hidden="1" customHeight="1">
      <c r="A201" s="106" t="s">
        <v>580</v>
      </c>
      <c r="B201" s="107" t="s">
        <v>893</v>
      </c>
      <c r="C201" s="108" t="s">
        <v>86</v>
      </c>
      <c r="D201" s="107" t="s">
        <v>894</v>
      </c>
      <c r="E201" s="107" t="s">
        <v>895</v>
      </c>
      <c r="F201" s="108" t="s">
        <v>344</v>
      </c>
      <c r="G201" s="107">
        <v>9440.26</v>
      </c>
      <c r="H201" s="107">
        <v>9</v>
      </c>
      <c r="I201" s="120">
        <v>9</v>
      </c>
      <c r="J201" s="107">
        <v>10.49</v>
      </c>
      <c r="K201" s="107">
        <v>16.52</v>
      </c>
      <c r="L201" s="107">
        <v>84962.34</v>
      </c>
      <c r="M201" s="107">
        <v>99028.33</v>
      </c>
    </row>
    <row r="202" spans="1:13" ht="16.5" hidden="1" customHeight="1">
      <c r="A202" s="111" t="s">
        <v>584</v>
      </c>
      <c r="B202" s="118" t="s">
        <v>896</v>
      </c>
      <c r="C202" s="119" t="s">
        <v>86</v>
      </c>
      <c r="D202" s="118" t="s">
        <v>897</v>
      </c>
      <c r="E202" s="118" t="s">
        <v>898</v>
      </c>
      <c r="F202" s="119" t="s">
        <v>344</v>
      </c>
      <c r="G202" s="118">
        <v>1064.9276</v>
      </c>
      <c r="H202" s="118">
        <v>21.46</v>
      </c>
      <c r="I202" s="124">
        <v>21.46</v>
      </c>
      <c r="J202" s="118">
        <v>25.01</v>
      </c>
      <c r="K202" s="118">
        <v>16.52</v>
      </c>
      <c r="L202" s="118">
        <v>22853.35</v>
      </c>
      <c r="M202" s="118">
        <v>26633.84</v>
      </c>
    </row>
    <row r="203" spans="1:13" ht="16.5" hidden="1" customHeight="1">
      <c r="A203" s="111" t="s">
        <v>588</v>
      </c>
      <c r="B203" s="118" t="s">
        <v>896</v>
      </c>
      <c r="C203" s="119" t="s">
        <v>86</v>
      </c>
      <c r="D203" s="118" t="s">
        <v>897</v>
      </c>
      <c r="E203" s="118" t="s">
        <v>898</v>
      </c>
      <c r="F203" s="119" t="s">
        <v>344</v>
      </c>
      <c r="G203" s="118">
        <v>98.049599999999998</v>
      </c>
      <c r="H203" s="118">
        <v>21.46</v>
      </c>
      <c r="I203" s="124">
        <v>21.46</v>
      </c>
      <c r="J203" s="118">
        <v>25.004999999999999</v>
      </c>
      <c r="K203" s="118">
        <v>16.52</v>
      </c>
      <c r="L203" s="118">
        <v>2104.14</v>
      </c>
      <c r="M203" s="118">
        <v>2451.73</v>
      </c>
    </row>
    <row r="204" spans="1:13" ht="16.5" hidden="1" customHeight="1">
      <c r="A204" s="106" t="s">
        <v>592</v>
      </c>
      <c r="B204" s="127" t="s">
        <v>899</v>
      </c>
      <c r="C204" s="128" t="s">
        <v>86</v>
      </c>
      <c r="D204" s="127" t="s">
        <v>900</v>
      </c>
      <c r="E204" s="127" t="s">
        <v>901</v>
      </c>
      <c r="F204" s="128" t="s">
        <v>344</v>
      </c>
      <c r="G204" s="127">
        <v>349.37599999999998</v>
      </c>
      <c r="H204" s="127">
        <v>210</v>
      </c>
      <c r="I204" s="161">
        <v>69.150000000000006</v>
      </c>
      <c r="J204" s="127">
        <v>78.14</v>
      </c>
      <c r="K204" s="127">
        <v>13</v>
      </c>
      <c r="L204" s="127">
        <v>24159.35</v>
      </c>
      <c r="M204" s="127">
        <v>27300.240000000002</v>
      </c>
    </row>
    <row r="205" spans="1:13" ht="16.5" hidden="1" customHeight="1">
      <c r="A205" s="111" t="s">
        <v>596</v>
      </c>
      <c r="B205" s="125" t="s">
        <v>902</v>
      </c>
      <c r="C205" s="126" t="s">
        <v>86</v>
      </c>
      <c r="D205" s="125" t="s">
        <v>903</v>
      </c>
      <c r="E205" s="125" t="s">
        <v>45</v>
      </c>
      <c r="F205" s="126" t="s">
        <v>103</v>
      </c>
      <c r="G205" s="125">
        <v>422.71199999999999</v>
      </c>
      <c r="H205" s="125">
        <v>13.99</v>
      </c>
      <c r="I205" s="155">
        <v>9.42</v>
      </c>
      <c r="J205" s="125">
        <v>10.64</v>
      </c>
      <c r="K205" s="125">
        <v>13</v>
      </c>
      <c r="L205" s="125">
        <v>3981.95</v>
      </c>
      <c r="M205" s="125">
        <v>4497.66</v>
      </c>
    </row>
    <row r="206" spans="1:13" ht="16.5" hidden="1" customHeight="1">
      <c r="A206" s="111" t="s">
        <v>597</v>
      </c>
      <c r="B206" s="125" t="s">
        <v>902</v>
      </c>
      <c r="C206" s="126" t="s">
        <v>86</v>
      </c>
      <c r="D206" s="125" t="s">
        <v>903</v>
      </c>
      <c r="E206" s="125" t="s">
        <v>45</v>
      </c>
      <c r="F206" s="126" t="s">
        <v>103</v>
      </c>
      <c r="G206" s="125">
        <v>102.78579999999999</v>
      </c>
      <c r="H206" s="125">
        <v>13.99</v>
      </c>
      <c r="I206" s="155">
        <v>9.42</v>
      </c>
      <c r="J206" s="125">
        <v>10.976000000000001</v>
      </c>
      <c r="K206" s="125">
        <v>16.52</v>
      </c>
      <c r="L206" s="125">
        <v>968.24</v>
      </c>
      <c r="M206" s="125">
        <v>1128.18</v>
      </c>
    </row>
    <row r="207" spans="1:13" ht="16.5" hidden="1" customHeight="1">
      <c r="A207" s="106" t="s">
        <v>600</v>
      </c>
      <c r="B207" s="107" t="s">
        <v>904</v>
      </c>
      <c r="C207" s="108" t="s">
        <v>86</v>
      </c>
      <c r="D207" s="107" t="s">
        <v>905</v>
      </c>
      <c r="E207" s="107" t="s">
        <v>45</v>
      </c>
      <c r="F207" s="108" t="s">
        <v>103</v>
      </c>
      <c r="G207" s="107">
        <v>749.09310000000005</v>
      </c>
      <c r="H207" s="107">
        <v>7.96</v>
      </c>
      <c r="I207" s="120">
        <v>7.96</v>
      </c>
      <c r="J207" s="107">
        <v>9.27</v>
      </c>
      <c r="K207" s="107">
        <v>16.52</v>
      </c>
      <c r="L207" s="107">
        <v>5962.78</v>
      </c>
      <c r="M207" s="107">
        <v>6944.09</v>
      </c>
    </row>
    <row r="208" spans="1:13" ht="16.5" hidden="1" customHeight="1">
      <c r="A208" s="106" t="s">
        <v>604</v>
      </c>
      <c r="B208" s="107" t="s">
        <v>906</v>
      </c>
      <c r="C208" s="108" t="s">
        <v>86</v>
      </c>
      <c r="D208" s="107" t="s">
        <v>907</v>
      </c>
      <c r="E208" s="107" t="s">
        <v>45</v>
      </c>
      <c r="F208" s="108" t="s">
        <v>103</v>
      </c>
      <c r="G208" s="107">
        <v>105.4311</v>
      </c>
      <c r="H208" s="107">
        <v>10.6</v>
      </c>
      <c r="I208" s="120">
        <v>10.6</v>
      </c>
      <c r="J208" s="107">
        <v>12.35</v>
      </c>
      <c r="K208" s="107">
        <v>16.52</v>
      </c>
      <c r="L208" s="107">
        <v>1117.57</v>
      </c>
      <c r="M208" s="107">
        <v>1302.07</v>
      </c>
    </row>
    <row r="209" spans="1:13" ht="16.5" hidden="1" customHeight="1">
      <c r="A209" s="106" t="s">
        <v>608</v>
      </c>
      <c r="B209" s="107" t="s">
        <v>261</v>
      </c>
      <c r="C209" s="108" t="s">
        <v>86</v>
      </c>
      <c r="D209" s="107" t="s">
        <v>262</v>
      </c>
      <c r="E209" s="107" t="s">
        <v>45</v>
      </c>
      <c r="F209" s="108" t="s">
        <v>103</v>
      </c>
      <c r="G209" s="107">
        <v>0.18229999999999999</v>
      </c>
      <c r="H209" s="107">
        <v>22.22</v>
      </c>
      <c r="I209" s="120">
        <v>22.22</v>
      </c>
      <c r="J209" s="107">
        <v>25.89</v>
      </c>
      <c r="K209" s="107">
        <v>16.52</v>
      </c>
      <c r="L209" s="107">
        <v>4.05</v>
      </c>
      <c r="M209" s="107">
        <v>4.72</v>
      </c>
    </row>
    <row r="210" spans="1:13" ht="16.5" hidden="1" customHeight="1">
      <c r="A210" s="111" t="s">
        <v>612</v>
      </c>
      <c r="B210" s="125" t="s">
        <v>908</v>
      </c>
      <c r="C210" s="126" t="s">
        <v>86</v>
      </c>
      <c r="D210" s="125" t="s">
        <v>909</v>
      </c>
      <c r="E210" s="125" t="s">
        <v>45</v>
      </c>
      <c r="F210" s="126" t="s">
        <v>103</v>
      </c>
      <c r="G210" s="125">
        <v>2216.598</v>
      </c>
      <c r="H210" s="125">
        <v>23.48</v>
      </c>
      <c r="I210" s="155">
        <v>21.61</v>
      </c>
      <c r="J210" s="125">
        <v>25.18</v>
      </c>
      <c r="K210" s="125">
        <v>16.52</v>
      </c>
      <c r="L210" s="125">
        <v>47900.68</v>
      </c>
      <c r="M210" s="125">
        <v>55813.94</v>
      </c>
    </row>
    <row r="211" spans="1:13" ht="16.5" hidden="1" customHeight="1">
      <c r="A211" s="111" t="s">
        <v>615</v>
      </c>
      <c r="B211" s="125" t="s">
        <v>908</v>
      </c>
      <c r="C211" s="126" t="s">
        <v>86</v>
      </c>
      <c r="D211" s="125" t="s">
        <v>909</v>
      </c>
      <c r="E211" s="125" t="s">
        <v>45</v>
      </c>
      <c r="F211" s="126" t="s">
        <v>103</v>
      </c>
      <c r="G211" s="125">
        <v>154.5247</v>
      </c>
      <c r="H211" s="125">
        <v>23.48</v>
      </c>
      <c r="I211" s="155">
        <v>21.61</v>
      </c>
      <c r="J211" s="125">
        <v>24.42</v>
      </c>
      <c r="K211" s="125">
        <v>13</v>
      </c>
      <c r="L211" s="125">
        <v>3339.28</v>
      </c>
      <c r="M211" s="125">
        <v>3773.49</v>
      </c>
    </row>
    <row r="212" spans="1:13" ht="16.5" hidden="1" customHeight="1">
      <c r="A212" s="106" t="s">
        <v>616</v>
      </c>
      <c r="B212" s="109" t="s">
        <v>910</v>
      </c>
      <c r="C212" s="110" t="s">
        <v>86</v>
      </c>
      <c r="D212" s="109" t="s">
        <v>911</v>
      </c>
      <c r="E212" s="109" t="s">
        <v>45</v>
      </c>
      <c r="F212" s="110" t="s">
        <v>103</v>
      </c>
      <c r="G212" s="109">
        <v>3939.3791999999999</v>
      </c>
      <c r="H212" s="109">
        <v>39.5</v>
      </c>
      <c r="I212" s="155">
        <v>33.86</v>
      </c>
      <c r="J212" s="109">
        <v>38.26</v>
      </c>
      <c r="K212" s="109">
        <v>13</v>
      </c>
      <c r="L212" s="109">
        <v>133387.38</v>
      </c>
      <c r="M212" s="109">
        <v>150720.65</v>
      </c>
    </row>
    <row r="213" spans="1:13" ht="16.5" hidden="1" customHeight="1">
      <c r="A213" s="111" t="s">
        <v>620</v>
      </c>
      <c r="B213" s="118" t="s">
        <v>912</v>
      </c>
      <c r="C213" s="119" t="s">
        <v>86</v>
      </c>
      <c r="D213" s="118" t="s">
        <v>913</v>
      </c>
      <c r="E213" s="118" t="s">
        <v>914</v>
      </c>
      <c r="F213" s="119" t="s">
        <v>103</v>
      </c>
      <c r="G213" s="118">
        <v>9.4499999999999993</v>
      </c>
      <c r="H213" s="118">
        <v>17.5</v>
      </c>
      <c r="I213" s="124">
        <v>17.5</v>
      </c>
      <c r="J213" s="118">
        <v>20.39</v>
      </c>
      <c r="K213" s="118">
        <v>16.52</v>
      </c>
      <c r="L213" s="118">
        <v>165.38</v>
      </c>
      <c r="M213" s="118">
        <v>192.69</v>
      </c>
    </row>
    <row r="214" spans="1:13" ht="16.5" hidden="1" customHeight="1">
      <c r="A214" s="111" t="s">
        <v>621</v>
      </c>
      <c r="B214" s="125" t="s">
        <v>912</v>
      </c>
      <c r="C214" s="126" t="s">
        <v>86</v>
      </c>
      <c r="D214" s="125" t="s">
        <v>913</v>
      </c>
      <c r="E214" s="125" t="s">
        <v>914</v>
      </c>
      <c r="F214" s="126" t="s">
        <v>103</v>
      </c>
      <c r="G214" s="125">
        <v>3763.3438999999998</v>
      </c>
      <c r="H214" s="125">
        <v>17.5</v>
      </c>
      <c r="I214" s="155">
        <v>10.82</v>
      </c>
      <c r="J214" s="125">
        <v>12.606999999999999</v>
      </c>
      <c r="K214" s="125">
        <v>16.52</v>
      </c>
      <c r="L214" s="125">
        <v>40719.379999999997</v>
      </c>
      <c r="M214" s="125">
        <v>47444.480000000003</v>
      </c>
    </row>
    <row r="215" spans="1:13" ht="16.5" hidden="1" customHeight="1">
      <c r="A215" s="111" t="s">
        <v>624</v>
      </c>
      <c r="B215" s="118" t="s">
        <v>915</v>
      </c>
      <c r="C215" s="119" t="s">
        <v>86</v>
      </c>
      <c r="D215" s="118" t="s">
        <v>913</v>
      </c>
      <c r="E215" s="118" t="s">
        <v>916</v>
      </c>
      <c r="F215" s="119" t="s">
        <v>103</v>
      </c>
      <c r="G215" s="118">
        <v>10.71</v>
      </c>
      <c r="H215" s="118">
        <v>23.24</v>
      </c>
      <c r="I215" s="124">
        <v>23.24</v>
      </c>
      <c r="J215" s="118">
        <v>27.08</v>
      </c>
      <c r="K215" s="118">
        <v>16.52</v>
      </c>
      <c r="L215" s="118">
        <v>248.9</v>
      </c>
      <c r="M215" s="118">
        <v>290.02999999999997</v>
      </c>
    </row>
    <row r="216" spans="1:13" ht="16.5" hidden="1" customHeight="1">
      <c r="A216" s="111" t="s">
        <v>627</v>
      </c>
      <c r="B216" s="125" t="s">
        <v>915</v>
      </c>
      <c r="C216" s="126" t="s">
        <v>86</v>
      </c>
      <c r="D216" s="125" t="s">
        <v>913</v>
      </c>
      <c r="E216" s="125" t="s">
        <v>916</v>
      </c>
      <c r="F216" s="126" t="s">
        <v>103</v>
      </c>
      <c r="G216" s="125">
        <v>7797.8738000000003</v>
      </c>
      <c r="H216" s="125">
        <v>23.24</v>
      </c>
      <c r="I216" s="155">
        <v>13.85</v>
      </c>
      <c r="J216" s="125">
        <v>15.65</v>
      </c>
      <c r="K216" s="125">
        <v>13</v>
      </c>
      <c r="L216" s="125">
        <v>108000.55</v>
      </c>
      <c r="M216" s="125">
        <v>122036.72</v>
      </c>
    </row>
    <row r="217" spans="1:13" ht="16.5" hidden="1" customHeight="1">
      <c r="A217" s="111" t="s">
        <v>629</v>
      </c>
      <c r="B217" s="125" t="s">
        <v>915</v>
      </c>
      <c r="C217" s="126" t="s">
        <v>86</v>
      </c>
      <c r="D217" s="125" t="s">
        <v>913</v>
      </c>
      <c r="E217" s="125" t="s">
        <v>916</v>
      </c>
      <c r="F217" s="126" t="s">
        <v>103</v>
      </c>
      <c r="G217" s="125">
        <v>625.06309999999996</v>
      </c>
      <c r="H217" s="125">
        <v>23.24</v>
      </c>
      <c r="I217" s="155">
        <v>13.85</v>
      </c>
      <c r="J217" s="125">
        <v>16.138000000000002</v>
      </c>
      <c r="K217" s="125">
        <v>16.52</v>
      </c>
      <c r="L217" s="125">
        <v>8657.1200000000008</v>
      </c>
      <c r="M217" s="125">
        <v>10087.27</v>
      </c>
    </row>
    <row r="218" spans="1:13" ht="16.5" hidden="1" customHeight="1">
      <c r="A218" s="111" t="s">
        <v>632</v>
      </c>
      <c r="B218" s="125" t="s">
        <v>917</v>
      </c>
      <c r="C218" s="126" t="s">
        <v>86</v>
      </c>
      <c r="D218" s="125" t="s">
        <v>918</v>
      </c>
      <c r="E218" s="125" t="s">
        <v>45</v>
      </c>
      <c r="F218" s="126" t="s">
        <v>103</v>
      </c>
      <c r="G218" s="125">
        <v>1958.88</v>
      </c>
      <c r="H218" s="125">
        <v>3.3</v>
      </c>
      <c r="I218" s="121">
        <v>12</v>
      </c>
      <c r="J218" s="125">
        <v>13.981999999999999</v>
      </c>
      <c r="K218" s="125">
        <v>16.52</v>
      </c>
      <c r="L218" s="125">
        <v>23506.560000000001</v>
      </c>
      <c r="M218" s="125">
        <v>27389.06</v>
      </c>
    </row>
    <row r="219" spans="1:13" ht="16.5" hidden="1" customHeight="1">
      <c r="A219" s="111" t="s">
        <v>634</v>
      </c>
      <c r="B219" s="125" t="s">
        <v>917</v>
      </c>
      <c r="C219" s="126" t="s">
        <v>86</v>
      </c>
      <c r="D219" s="125" t="s">
        <v>918</v>
      </c>
      <c r="E219" s="125" t="s">
        <v>45</v>
      </c>
      <c r="F219" s="126" t="s">
        <v>103</v>
      </c>
      <c r="G219" s="125">
        <v>8056</v>
      </c>
      <c r="H219" s="125">
        <v>3.3</v>
      </c>
      <c r="I219" s="121">
        <v>9.82</v>
      </c>
      <c r="J219" s="125">
        <v>11.1</v>
      </c>
      <c r="K219" s="125">
        <v>13</v>
      </c>
      <c r="L219" s="125">
        <v>79109.919999999998</v>
      </c>
      <c r="M219" s="125">
        <v>89421.6</v>
      </c>
    </row>
    <row r="220" spans="1:13" ht="16.5" hidden="1" customHeight="1">
      <c r="A220" s="106" t="s">
        <v>637</v>
      </c>
      <c r="B220" s="109" t="s">
        <v>919</v>
      </c>
      <c r="C220" s="110" t="s">
        <v>86</v>
      </c>
      <c r="D220" s="109" t="s">
        <v>920</v>
      </c>
      <c r="E220" s="109" t="s">
        <v>45</v>
      </c>
      <c r="F220" s="110" t="s">
        <v>103</v>
      </c>
      <c r="G220" s="109">
        <v>583.88639999999998</v>
      </c>
      <c r="H220" s="109">
        <v>11</v>
      </c>
      <c r="I220" s="121">
        <v>12</v>
      </c>
      <c r="J220" s="109">
        <v>13.981999999999999</v>
      </c>
      <c r="K220" s="109">
        <v>16.52</v>
      </c>
      <c r="L220" s="109">
        <v>7006.64</v>
      </c>
      <c r="M220" s="109">
        <v>8163.9</v>
      </c>
    </row>
    <row r="221" spans="1:13" ht="16.5" hidden="1" customHeight="1">
      <c r="A221" s="106" t="s">
        <v>639</v>
      </c>
      <c r="B221" s="109" t="s">
        <v>921</v>
      </c>
      <c r="C221" s="110" t="s">
        <v>86</v>
      </c>
      <c r="D221" s="109" t="s">
        <v>922</v>
      </c>
      <c r="E221" s="109" t="s">
        <v>923</v>
      </c>
      <c r="F221" s="110" t="s">
        <v>103</v>
      </c>
      <c r="G221" s="109">
        <v>63172.488100000002</v>
      </c>
      <c r="H221" s="109">
        <v>5.71</v>
      </c>
      <c r="I221" s="121">
        <v>7.8</v>
      </c>
      <c r="J221" s="109">
        <v>9.0890000000000004</v>
      </c>
      <c r="K221" s="109">
        <v>16.52</v>
      </c>
      <c r="L221" s="109">
        <v>492745.41</v>
      </c>
      <c r="M221" s="109">
        <v>574174.74</v>
      </c>
    </row>
    <row r="222" spans="1:13" ht="16.5" hidden="1" customHeight="1">
      <c r="A222" s="106" t="s">
        <v>642</v>
      </c>
      <c r="B222" s="109" t="s">
        <v>264</v>
      </c>
      <c r="C222" s="110" t="s">
        <v>86</v>
      </c>
      <c r="D222" s="109" t="s">
        <v>265</v>
      </c>
      <c r="E222" s="109" t="s">
        <v>45</v>
      </c>
      <c r="F222" s="110" t="s">
        <v>103</v>
      </c>
      <c r="G222" s="109">
        <v>4.3419999999999996</v>
      </c>
      <c r="H222" s="109">
        <v>11</v>
      </c>
      <c r="I222" s="155">
        <v>10.63</v>
      </c>
      <c r="J222" s="109">
        <v>12.01</v>
      </c>
      <c r="K222" s="109">
        <v>13</v>
      </c>
      <c r="L222" s="109">
        <v>46.16</v>
      </c>
      <c r="M222" s="109">
        <v>52.15</v>
      </c>
    </row>
    <row r="223" spans="1:13" ht="16.5" hidden="1" customHeight="1">
      <c r="A223" s="106" t="s">
        <v>646</v>
      </c>
      <c r="B223" s="109" t="s">
        <v>924</v>
      </c>
      <c r="C223" s="110" t="s">
        <v>86</v>
      </c>
      <c r="D223" s="109" t="s">
        <v>925</v>
      </c>
      <c r="E223" s="109" t="s">
        <v>926</v>
      </c>
      <c r="F223" s="110" t="s">
        <v>103</v>
      </c>
      <c r="G223" s="109">
        <v>5247.0940000000001</v>
      </c>
      <c r="H223" s="109">
        <v>12.71</v>
      </c>
      <c r="I223" s="155">
        <v>11.82</v>
      </c>
      <c r="J223" s="109">
        <v>13.773</v>
      </c>
      <c r="K223" s="109">
        <v>16.52</v>
      </c>
      <c r="L223" s="109">
        <v>62020.65</v>
      </c>
      <c r="M223" s="109">
        <v>72268.23</v>
      </c>
    </row>
    <row r="224" spans="1:13" ht="16.5" hidden="1" customHeight="1">
      <c r="A224" s="111" t="s">
        <v>647</v>
      </c>
      <c r="B224" s="118" t="s">
        <v>927</v>
      </c>
      <c r="C224" s="119" t="s">
        <v>86</v>
      </c>
      <c r="D224" s="118" t="s">
        <v>928</v>
      </c>
      <c r="E224" s="118" t="s">
        <v>45</v>
      </c>
      <c r="F224" s="119" t="s">
        <v>103</v>
      </c>
      <c r="G224" s="118">
        <v>27.576699999999999</v>
      </c>
      <c r="H224" s="118">
        <v>16.96</v>
      </c>
      <c r="I224" s="124">
        <v>16.96</v>
      </c>
      <c r="J224" s="118">
        <v>19.760000000000002</v>
      </c>
      <c r="K224" s="118">
        <v>16.52</v>
      </c>
      <c r="L224" s="118">
        <v>467.7</v>
      </c>
      <c r="M224" s="118">
        <v>544.91999999999996</v>
      </c>
    </row>
    <row r="225" spans="1:13" ht="16.5" hidden="1" customHeight="1">
      <c r="A225" s="111" t="s">
        <v>648</v>
      </c>
      <c r="B225" s="118" t="s">
        <v>927</v>
      </c>
      <c r="C225" s="119" t="s">
        <v>86</v>
      </c>
      <c r="D225" s="118" t="s">
        <v>928</v>
      </c>
      <c r="E225" s="118" t="s">
        <v>45</v>
      </c>
      <c r="F225" s="119" t="s">
        <v>103</v>
      </c>
      <c r="G225" s="118">
        <v>0.2301</v>
      </c>
      <c r="H225" s="118">
        <v>16.96</v>
      </c>
      <c r="I225" s="124">
        <v>16.96</v>
      </c>
      <c r="J225" s="118">
        <v>16.96</v>
      </c>
      <c r="K225" s="118">
        <v>0</v>
      </c>
      <c r="L225" s="118">
        <v>3.9</v>
      </c>
      <c r="M225" s="118">
        <v>3.9</v>
      </c>
    </row>
    <row r="226" spans="1:13" ht="16.5" hidden="1" customHeight="1">
      <c r="A226" s="111" t="s">
        <v>653</v>
      </c>
      <c r="B226" s="118" t="s">
        <v>927</v>
      </c>
      <c r="C226" s="119" t="s">
        <v>86</v>
      </c>
      <c r="D226" s="118" t="s">
        <v>928</v>
      </c>
      <c r="E226" s="118" t="s">
        <v>45</v>
      </c>
      <c r="F226" s="119" t="s">
        <v>103</v>
      </c>
      <c r="G226" s="118">
        <v>0.88500000000000001</v>
      </c>
      <c r="H226" s="118">
        <v>16.96</v>
      </c>
      <c r="I226" s="124">
        <v>16.96</v>
      </c>
      <c r="J226" s="118">
        <v>19.762</v>
      </c>
      <c r="K226" s="118">
        <v>16.52</v>
      </c>
      <c r="L226" s="118">
        <v>15.01</v>
      </c>
      <c r="M226" s="118">
        <v>17.489999999999998</v>
      </c>
    </row>
    <row r="227" spans="1:13" ht="16.5" hidden="1" customHeight="1">
      <c r="A227" s="106" t="s">
        <v>654</v>
      </c>
      <c r="B227" s="107" t="s">
        <v>929</v>
      </c>
      <c r="C227" s="108" t="s">
        <v>86</v>
      </c>
      <c r="D227" s="107" t="s">
        <v>930</v>
      </c>
      <c r="E227" s="107" t="s">
        <v>931</v>
      </c>
      <c r="F227" s="108" t="s">
        <v>103</v>
      </c>
      <c r="G227" s="107">
        <v>1.1115999999999999</v>
      </c>
      <c r="H227" s="107">
        <v>13.5</v>
      </c>
      <c r="I227" s="120">
        <v>13.5</v>
      </c>
      <c r="J227" s="107">
        <v>15.73</v>
      </c>
      <c r="K227" s="107">
        <v>16.52</v>
      </c>
      <c r="L227" s="107">
        <v>15.01</v>
      </c>
      <c r="M227" s="107">
        <v>17.489999999999998</v>
      </c>
    </row>
    <row r="228" spans="1:13" ht="16.5" hidden="1" customHeight="1">
      <c r="A228" s="111" t="s">
        <v>657</v>
      </c>
      <c r="B228" s="118" t="s">
        <v>267</v>
      </c>
      <c r="C228" s="119" t="s">
        <v>86</v>
      </c>
      <c r="D228" s="118" t="s">
        <v>268</v>
      </c>
      <c r="E228" s="118" t="s">
        <v>269</v>
      </c>
      <c r="F228" s="119" t="s">
        <v>103</v>
      </c>
      <c r="G228" s="118">
        <v>511.45170000000002</v>
      </c>
      <c r="H228" s="118">
        <v>1.7</v>
      </c>
      <c r="I228" s="124">
        <v>1.7</v>
      </c>
      <c r="J228" s="118">
        <v>1.98</v>
      </c>
      <c r="K228" s="118">
        <v>16.52</v>
      </c>
      <c r="L228" s="118">
        <v>869.47</v>
      </c>
      <c r="M228" s="118">
        <v>1012.67</v>
      </c>
    </row>
    <row r="229" spans="1:13" ht="16.5" hidden="1" customHeight="1">
      <c r="A229" s="111" t="s">
        <v>660</v>
      </c>
      <c r="B229" s="118" t="s">
        <v>267</v>
      </c>
      <c r="C229" s="119" t="s">
        <v>86</v>
      </c>
      <c r="D229" s="118" t="s">
        <v>268</v>
      </c>
      <c r="E229" s="118" t="s">
        <v>269</v>
      </c>
      <c r="F229" s="119" t="s">
        <v>103</v>
      </c>
      <c r="G229" s="118">
        <v>65.359399999999994</v>
      </c>
      <c r="H229" s="118">
        <v>1.7</v>
      </c>
      <c r="I229" s="124">
        <v>1.7</v>
      </c>
      <c r="J229" s="118">
        <v>1.9810000000000001</v>
      </c>
      <c r="K229" s="118">
        <v>16.52</v>
      </c>
      <c r="L229" s="118">
        <v>111.11</v>
      </c>
      <c r="M229" s="118">
        <v>129.47999999999999</v>
      </c>
    </row>
    <row r="230" spans="1:13" ht="16.5" hidden="1" customHeight="1">
      <c r="A230" s="111" t="s">
        <v>663</v>
      </c>
      <c r="B230" s="118" t="s">
        <v>272</v>
      </c>
      <c r="C230" s="119" t="s">
        <v>86</v>
      </c>
      <c r="D230" s="118" t="s">
        <v>268</v>
      </c>
      <c r="E230" s="118" t="s">
        <v>273</v>
      </c>
      <c r="F230" s="119" t="s">
        <v>103</v>
      </c>
      <c r="G230" s="118">
        <v>19.6296</v>
      </c>
      <c r="H230" s="118">
        <v>3.1</v>
      </c>
      <c r="I230" s="124">
        <v>3.1</v>
      </c>
      <c r="J230" s="118">
        <v>3.61</v>
      </c>
      <c r="K230" s="118">
        <v>16.52</v>
      </c>
      <c r="L230" s="118">
        <v>60.85</v>
      </c>
      <c r="M230" s="118">
        <v>70.86</v>
      </c>
    </row>
    <row r="231" spans="1:13" ht="16.5" hidden="1" customHeight="1">
      <c r="A231" s="111" t="s">
        <v>667</v>
      </c>
      <c r="B231" s="118" t="s">
        <v>272</v>
      </c>
      <c r="C231" s="119" t="s">
        <v>86</v>
      </c>
      <c r="D231" s="118" t="s">
        <v>268</v>
      </c>
      <c r="E231" s="118" t="s">
        <v>273</v>
      </c>
      <c r="F231" s="119" t="s">
        <v>103</v>
      </c>
      <c r="G231" s="118">
        <v>2.5085000000000002</v>
      </c>
      <c r="H231" s="118">
        <v>3.1</v>
      </c>
      <c r="I231" s="124">
        <v>3.1</v>
      </c>
      <c r="J231" s="118">
        <v>3.6120000000000001</v>
      </c>
      <c r="K231" s="118">
        <v>16.52</v>
      </c>
      <c r="L231" s="118">
        <v>7.78</v>
      </c>
      <c r="M231" s="118">
        <v>9.06</v>
      </c>
    </row>
    <row r="232" spans="1:13" ht="16.5" hidden="1" customHeight="1">
      <c r="A232" s="106" t="s">
        <v>670</v>
      </c>
      <c r="B232" s="109" t="s">
        <v>932</v>
      </c>
      <c r="C232" s="110" t="s">
        <v>86</v>
      </c>
      <c r="D232" s="109" t="s">
        <v>933</v>
      </c>
      <c r="E232" s="109" t="s">
        <v>45</v>
      </c>
      <c r="F232" s="110" t="s">
        <v>127</v>
      </c>
      <c r="G232" s="109">
        <v>70.197500000000005</v>
      </c>
      <c r="H232" s="109">
        <v>26.72</v>
      </c>
      <c r="I232" s="121">
        <v>30.59</v>
      </c>
      <c r="J232" s="109">
        <v>35.643000000000001</v>
      </c>
      <c r="K232" s="109">
        <v>16.52</v>
      </c>
      <c r="L232" s="109">
        <v>2147.34</v>
      </c>
      <c r="M232" s="109">
        <v>2502.0500000000002</v>
      </c>
    </row>
    <row r="233" spans="1:13" ht="16.5" hidden="1" customHeight="1">
      <c r="A233" s="111" t="s">
        <v>673</v>
      </c>
      <c r="B233" s="118" t="s">
        <v>276</v>
      </c>
      <c r="C233" s="119" t="s">
        <v>86</v>
      </c>
      <c r="D233" s="118" t="s">
        <v>277</v>
      </c>
      <c r="E233" s="118" t="s">
        <v>45</v>
      </c>
      <c r="F233" s="119" t="s">
        <v>103</v>
      </c>
      <c r="G233" s="118">
        <v>255.15</v>
      </c>
      <c r="H233" s="118">
        <v>35</v>
      </c>
      <c r="I233" s="124">
        <v>35</v>
      </c>
      <c r="J233" s="118">
        <v>40.78</v>
      </c>
      <c r="K233" s="118">
        <v>16.52</v>
      </c>
      <c r="L233" s="118">
        <v>8930.25</v>
      </c>
      <c r="M233" s="118">
        <v>10405.02</v>
      </c>
    </row>
    <row r="234" spans="1:13" ht="16.5" hidden="1" customHeight="1">
      <c r="A234" s="111" t="s">
        <v>934</v>
      </c>
      <c r="B234" s="118" t="s">
        <v>276</v>
      </c>
      <c r="C234" s="119" t="s">
        <v>86</v>
      </c>
      <c r="D234" s="118" t="s">
        <v>277</v>
      </c>
      <c r="E234" s="118" t="s">
        <v>45</v>
      </c>
      <c r="F234" s="119" t="s">
        <v>103</v>
      </c>
      <c r="G234" s="118">
        <v>27.216000000000001</v>
      </c>
      <c r="H234" s="118">
        <v>35</v>
      </c>
      <c r="I234" s="124">
        <v>35</v>
      </c>
      <c r="J234" s="118">
        <v>40.781999999999996</v>
      </c>
      <c r="K234" s="118">
        <v>16.52</v>
      </c>
      <c r="L234" s="118">
        <v>952.56</v>
      </c>
      <c r="M234" s="118">
        <v>1109.92</v>
      </c>
    </row>
    <row r="235" spans="1:13" ht="16.5" hidden="1" customHeight="1">
      <c r="A235" s="111" t="s">
        <v>935</v>
      </c>
      <c r="B235" s="118" t="s">
        <v>936</v>
      </c>
      <c r="C235" s="119" t="s">
        <v>86</v>
      </c>
      <c r="D235" s="118" t="s">
        <v>937</v>
      </c>
      <c r="E235" s="118" t="s">
        <v>938</v>
      </c>
      <c r="F235" s="119" t="s">
        <v>103</v>
      </c>
      <c r="G235" s="118">
        <v>4870.08</v>
      </c>
      <c r="H235" s="118">
        <v>5.15</v>
      </c>
      <c r="I235" s="124">
        <v>5.15</v>
      </c>
      <c r="J235" s="118">
        <v>6</v>
      </c>
      <c r="K235" s="118">
        <v>16.52</v>
      </c>
      <c r="L235" s="118">
        <v>25080.91</v>
      </c>
      <c r="M235" s="118">
        <v>29220.48</v>
      </c>
    </row>
    <row r="236" spans="1:13" ht="16.5" hidden="1" customHeight="1">
      <c r="A236" s="111" t="s">
        <v>939</v>
      </c>
      <c r="B236" s="118" t="s">
        <v>936</v>
      </c>
      <c r="C236" s="119" t="s">
        <v>86</v>
      </c>
      <c r="D236" s="118" t="s">
        <v>937</v>
      </c>
      <c r="E236" s="118" t="s">
        <v>938</v>
      </c>
      <c r="F236" s="119" t="s">
        <v>103</v>
      </c>
      <c r="G236" s="118">
        <v>801.66240000000005</v>
      </c>
      <c r="H236" s="118">
        <v>5.15</v>
      </c>
      <c r="I236" s="124">
        <v>5.15</v>
      </c>
      <c r="J236" s="118">
        <v>6.0010000000000003</v>
      </c>
      <c r="K236" s="118">
        <v>16.52</v>
      </c>
      <c r="L236" s="118">
        <v>4128.5600000000004</v>
      </c>
      <c r="M236" s="118">
        <v>4810.78</v>
      </c>
    </row>
    <row r="237" spans="1:13" ht="16.5" hidden="1" customHeight="1">
      <c r="A237" s="106" t="s">
        <v>940</v>
      </c>
      <c r="B237" s="107" t="s">
        <v>941</v>
      </c>
      <c r="C237" s="108" t="s">
        <v>86</v>
      </c>
      <c r="D237" s="107" t="s">
        <v>937</v>
      </c>
      <c r="E237" s="107" t="s">
        <v>942</v>
      </c>
      <c r="F237" s="108" t="s">
        <v>103</v>
      </c>
      <c r="G237" s="107">
        <v>211.14</v>
      </c>
      <c r="H237" s="107">
        <v>5.15</v>
      </c>
      <c r="I237" s="120">
        <v>5.15</v>
      </c>
      <c r="J237" s="107">
        <v>6</v>
      </c>
      <c r="K237" s="107">
        <v>16.52</v>
      </c>
      <c r="L237" s="107">
        <v>1087.3699999999999</v>
      </c>
      <c r="M237" s="107">
        <v>1266.8399999999999</v>
      </c>
    </row>
    <row r="238" spans="1:13" ht="16.5" hidden="1" customHeight="1">
      <c r="A238" s="106" t="s">
        <v>943</v>
      </c>
      <c r="B238" s="107" t="s">
        <v>944</v>
      </c>
      <c r="C238" s="108" t="s">
        <v>86</v>
      </c>
      <c r="D238" s="107" t="s">
        <v>945</v>
      </c>
      <c r="E238" s="107" t="s">
        <v>45</v>
      </c>
      <c r="F238" s="108" t="s">
        <v>103</v>
      </c>
      <c r="G238" s="107">
        <v>127.488</v>
      </c>
      <c r="H238" s="107">
        <v>22</v>
      </c>
      <c r="I238" s="120">
        <v>22</v>
      </c>
      <c r="J238" s="107">
        <v>25.63</v>
      </c>
      <c r="K238" s="107">
        <v>16.52</v>
      </c>
      <c r="L238" s="107">
        <v>2804.74</v>
      </c>
      <c r="M238" s="107">
        <v>3267.52</v>
      </c>
    </row>
    <row r="239" spans="1:13" ht="16.5" hidden="1" customHeight="1">
      <c r="A239" s="106" t="s">
        <v>946</v>
      </c>
      <c r="B239" s="107" t="s">
        <v>947</v>
      </c>
      <c r="C239" s="108" t="s">
        <v>86</v>
      </c>
      <c r="D239" s="107" t="s">
        <v>948</v>
      </c>
      <c r="E239" s="107" t="s">
        <v>45</v>
      </c>
      <c r="F239" s="108" t="s">
        <v>103</v>
      </c>
      <c r="G239" s="107">
        <v>15.7958</v>
      </c>
      <c r="H239" s="107">
        <v>31.33</v>
      </c>
      <c r="I239" s="120">
        <v>31.33</v>
      </c>
      <c r="J239" s="107">
        <v>36.51</v>
      </c>
      <c r="K239" s="107">
        <v>16.52</v>
      </c>
      <c r="L239" s="107">
        <v>494.88</v>
      </c>
      <c r="M239" s="107">
        <v>576.70000000000005</v>
      </c>
    </row>
    <row r="240" spans="1:13" ht="16.5" hidden="1" customHeight="1">
      <c r="A240" s="106" t="s">
        <v>949</v>
      </c>
      <c r="B240" s="107" t="s">
        <v>280</v>
      </c>
      <c r="C240" s="108" t="s">
        <v>86</v>
      </c>
      <c r="D240" s="107" t="s">
        <v>281</v>
      </c>
      <c r="E240" s="107" t="s">
        <v>45</v>
      </c>
      <c r="F240" s="108" t="s">
        <v>103</v>
      </c>
      <c r="G240" s="107">
        <v>3.8469000000000002</v>
      </c>
      <c r="H240" s="107">
        <v>8.84</v>
      </c>
      <c r="I240" s="120">
        <v>8.84</v>
      </c>
      <c r="J240" s="107">
        <v>10.3</v>
      </c>
      <c r="K240" s="107">
        <v>16.52</v>
      </c>
      <c r="L240" s="107">
        <v>34.01</v>
      </c>
      <c r="M240" s="107">
        <v>39.619999999999997</v>
      </c>
    </row>
    <row r="241" spans="1:13" ht="16.5" hidden="1" customHeight="1">
      <c r="A241" s="106" t="s">
        <v>950</v>
      </c>
      <c r="B241" s="107" t="s">
        <v>951</v>
      </c>
      <c r="C241" s="108" t="s">
        <v>86</v>
      </c>
      <c r="D241" s="107" t="s">
        <v>952</v>
      </c>
      <c r="E241" s="107" t="s">
        <v>45</v>
      </c>
      <c r="F241" s="108" t="s">
        <v>103</v>
      </c>
      <c r="G241" s="107">
        <v>3.1236000000000002</v>
      </c>
      <c r="H241" s="107">
        <v>14.94</v>
      </c>
      <c r="I241" s="120">
        <v>14.94</v>
      </c>
      <c r="J241" s="107">
        <v>17.41</v>
      </c>
      <c r="K241" s="107">
        <v>16.52</v>
      </c>
      <c r="L241" s="107">
        <v>46.67</v>
      </c>
      <c r="M241" s="107">
        <v>54.38</v>
      </c>
    </row>
    <row r="242" spans="1:13" ht="16.5" hidden="1" customHeight="1">
      <c r="A242" s="111" t="s">
        <v>953</v>
      </c>
      <c r="B242" s="125" t="s">
        <v>283</v>
      </c>
      <c r="C242" s="126" t="s">
        <v>86</v>
      </c>
      <c r="D242" s="125" t="s">
        <v>284</v>
      </c>
      <c r="E242" s="125" t="s">
        <v>98</v>
      </c>
      <c r="F242" s="126" t="s">
        <v>103</v>
      </c>
      <c r="G242" s="125">
        <v>47.7879</v>
      </c>
      <c r="H242" s="125">
        <v>6.38</v>
      </c>
      <c r="I242" s="121">
        <v>7.57</v>
      </c>
      <c r="J242" s="125">
        <v>8.8209999999999997</v>
      </c>
      <c r="K242" s="125">
        <v>16.52</v>
      </c>
      <c r="L242" s="125">
        <v>361.75</v>
      </c>
      <c r="M242" s="125">
        <v>421.54</v>
      </c>
    </row>
    <row r="243" spans="1:13" ht="16.5" hidden="1" customHeight="1">
      <c r="A243" s="111" t="s">
        <v>954</v>
      </c>
      <c r="B243" s="125" t="s">
        <v>283</v>
      </c>
      <c r="C243" s="126" t="s">
        <v>86</v>
      </c>
      <c r="D243" s="125" t="s">
        <v>284</v>
      </c>
      <c r="E243" s="125" t="s">
        <v>98</v>
      </c>
      <c r="F243" s="126" t="s">
        <v>103</v>
      </c>
      <c r="G243" s="125">
        <v>6.1069000000000004</v>
      </c>
      <c r="H243" s="125">
        <v>6.38</v>
      </c>
      <c r="I243" s="121">
        <v>7.58</v>
      </c>
      <c r="J243" s="125">
        <v>8.8320000000000007</v>
      </c>
      <c r="K243" s="125">
        <v>16.52</v>
      </c>
      <c r="L243" s="125">
        <v>46.29</v>
      </c>
      <c r="M243" s="125">
        <v>53.94</v>
      </c>
    </row>
    <row r="244" spans="1:13" ht="16.5" hidden="1" customHeight="1">
      <c r="A244" s="106" t="s">
        <v>955</v>
      </c>
      <c r="B244" s="107" t="s">
        <v>287</v>
      </c>
      <c r="C244" s="108" t="s">
        <v>86</v>
      </c>
      <c r="D244" s="107" t="s">
        <v>288</v>
      </c>
      <c r="E244" s="107" t="s">
        <v>98</v>
      </c>
      <c r="F244" s="108" t="s">
        <v>103</v>
      </c>
      <c r="G244" s="107">
        <v>52.520600000000002</v>
      </c>
      <c r="H244" s="107">
        <v>6.96</v>
      </c>
      <c r="I244" s="120">
        <v>6.96</v>
      </c>
      <c r="J244" s="107">
        <v>8.11</v>
      </c>
      <c r="K244" s="107">
        <v>16.52</v>
      </c>
      <c r="L244" s="107">
        <v>365.54</v>
      </c>
      <c r="M244" s="107">
        <v>425.94</v>
      </c>
    </row>
    <row r="245" spans="1:13" ht="16.5" hidden="1" customHeight="1">
      <c r="A245" s="106" t="s">
        <v>956</v>
      </c>
      <c r="B245" s="107" t="s">
        <v>957</v>
      </c>
      <c r="C245" s="108" t="s">
        <v>86</v>
      </c>
      <c r="D245" s="107" t="s">
        <v>958</v>
      </c>
      <c r="E245" s="107" t="s">
        <v>45</v>
      </c>
      <c r="F245" s="108" t="s">
        <v>103</v>
      </c>
      <c r="G245" s="107">
        <v>24.526199999999999</v>
      </c>
      <c r="H245" s="107">
        <v>3</v>
      </c>
      <c r="I245" s="120">
        <v>3</v>
      </c>
      <c r="J245" s="107">
        <v>3.5</v>
      </c>
      <c r="K245" s="107">
        <v>16.52</v>
      </c>
      <c r="L245" s="107">
        <v>73.58</v>
      </c>
      <c r="M245" s="107">
        <v>85.84</v>
      </c>
    </row>
    <row r="246" spans="1:13" ht="16.5" hidden="1" customHeight="1">
      <c r="A246" s="106" t="s">
        <v>959</v>
      </c>
      <c r="B246" s="107" t="s">
        <v>960</v>
      </c>
      <c r="C246" s="108" t="s">
        <v>86</v>
      </c>
      <c r="D246" s="107" t="s">
        <v>961</v>
      </c>
      <c r="E246" s="107" t="s">
        <v>98</v>
      </c>
      <c r="F246" s="108" t="s">
        <v>103</v>
      </c>
      <c r="G246" s="107">
        <v>49.44</v>
      </c>
      <c r="H246" s="107">
        <v>24.89</v>
      </c>
      <c r="I246" s="120">
        <v>24.89</v>
      </c>
      <c r="J246" s="107">
        <v>29.001999999999999</v>
      </c>
      <c r="K246" s="107">
        <v>16.52</v>
      </c>
      <c r="L246" s="107">
        <v>1230.56</v>
      </c>
      <c r="M246" s="107">
        <v>1433.86</v>
      </c>
    </row>
    <row r="247" spans="1:13" ht="16.5" hidden="1" customHeight="1">
      <c r="A247" s="106" t="s">
        <v>962</v>
      </c>
      <c r="B247" s="107" t="s">
        <v>963</v>
      </c>
      <c r="C247" s="108" t="s">
        <v>86</v>
      </c>
      <c r="D247" s="107" t="s">
        <v>964</v>
      </c>
      <c r="E247" s="107" t="s">
        <v>45</v>
      </c>
      <c r="F247" s="108" t="s">
        <v>103</v>
      </c>
      <c r="G247" s="107">
        <v>30.0944</v>
      </c>
      <c r="H247" s="107">
        <v>0.3</v>
      </c>
      <c r="I247" s="120">
        <v>0.3</v>
      </c>
      <c r="J247" s="107">
        <v>0.35</v>
      </c>
      <c r="K247" s="107">
        <v>16.52</v>
      </c>
      <c r="L247" s="107">
        <v>9.0299999999999994</v>
      </c>
      <c r="M247" s="107">
        <v>10.53</v>
      </c>
    </row>
    <row r="248" spans="1:13" ht="16.5" hidden="1" customHeight="1">
      <c r="A248" s="111" t="s">
        <v>965</v>
      </c>
      <c r="B248" s="118" t="s">
        <v>290</v>
      </c>
      <c r="C248" s="119" t="s">
        <v>86</v>
      </c>
      <c r="D248" s="118" t="s">
        <v>291</v>
      </c>
      <c r="E248" s="118" t="s">
        <v>45</v>
      </c>
      <c r="F248" s="119" t="s">
        <v>103</v>
      </c>
      <c r="G248" s="118">
        <v>384.68610000000001</v>
      </c>
      <c r="H248" s="118">
        <v>0.98</v>
      </c>
      <c r="I248" s="124">
        <v>0.98</v>
      </c>
      <c r="J248" s="118">
        <v>1.1399999999999999</v>
      </c>
      <c r="K248" s="118">
        <v>16.52</v>
      </c>
      <c r="L248" s="118">
        <v>376.99</v>
      </c>
      <c r="M248" s="118">
        <v>438.54</v>
      </c>
    </row>
    <row r="249" spans="1:13" ht="16.5" hidden="1" customHeight="1">
      <c r="A249" s="111" t="s">
        <v>966</v>
      </c>
      <c r="B249" s="118" t="s">
        <v>290</v>
      </c>
      <c r="C249" s="119" t="s">
        <v>86</v>
      </c>
      <c r="D249" s="118" t="s">
        <v>291</v>
      </c>
      <c r="E249" s="118" t="s">
        <v>45</v>
      </c>
      <c r="F249" s="119" t="s">
        <v>103</v>
      </c>
      <c r="G249" s="118">
        <v>221.45310000000001</v>
      </c>
      <c r="H249" s="118">
        <v>0.98</v>
      </c>
      <c r="I249" s="124">
        <v>0.98</v>
      </c>
      <c r="J249" s="118">
        <v>1.1419999999999999</v>
      </c>
      <c r="K249" s="118">
        <v>16.52</v>
      </c>
      <c r="L249" s="118">
        <v>217.02</v>
      </c>
      <c r="M249" s="118">
        <v>252.9</v>
      </c>
    </row>
    <row r="250" spans="1:13" ht="16.5" hidden="1" customHeight="1">
      <c r="A250" s="106" t="s">
        <v>967</v>
      </c>
      <c r="B250" s="107" t="s">
        <v>968</v>
      </c>
      <c r="C250" s="108" t="s">
        <v>86</v>
      </c>
      <c r="D250" s="107" t="s">
        <v>969</v>
      </c>
      <c r="E250" s="107" t="s">
        <v>45</v>
      </c>
      <c r="F250" s="108" t="s">
        <v>103</v>
      </c>
      <c r="G250" s="107">
        <v>9.1353000000000009</v>
      </c>
      <c r="H250" s="107">
        <v>5.59</v>
      </c>
      <c r="I250" s="120">
        <v>5.59</v>
      </c>
      <c r="J250" s="107">
        <v>6.51</v>
      </c>
      <c r="K250" s="107">
        <v>16.52</v>
      </c>
      <c r="L250" s="107">
        <v>51.07</v>
      </c>
      <c r="M250" s="107">
        <v>59.47</v>
      </c>
    </row>
    <row r="251" spans="1:13" ht="16.5" hidden="1" customHeight="1">
      <c r="A251" s="106" t="s">
        <v>970</v>
      </c>
      <c r="B251" s="107" t="s">
        <v>971</v>
      </c>
      <c r="C251" s="108" t="s">
        <v>86</v>
      </c>
      <c r="D251" s="107" t="s">
        <v>972</v>
      </c>
      <c r="E251" s="107" t="s">
        <v>45</v>
      </c>
      <c r="F251" s="108" t="s">
        <v>103</v>
      </c>
      <c r="G251" s="107">
        <v>13.617100000000001</v>
      </c>
      <c r="H251" s="107">
        <v>1.2</v>
      </c>
      <c r="I251" s="120">
        <v>1.2</v>
      </c>
      <c r="J251" s="107">
        <v>1.4</v>
      </c>
      <c r="K251" s="107">
        <v>16.52</v>
      </c>
      <c r="L251" s="107">
        <v>16.34</v>
      </c>
      <c r="M251" s="107">
        <v>19.059999999999999</v>
      </c>
    </row>
    <row r="252" spans="1:13" ht="16.5" hidden="1" customHeight="1">
      <c r="A252" s="111" t="s">
        <v>973</v>
      </c>
      <c r="B252" s="118" t="s">
        <v>974</v>
      </c>
      <c r="C252" s="119" t="s">
        <v>86</v>
      </c>
      <c r="D252" s="118" t="s">
        <v>975</v>
      </c>
      <c r="E252" s="118" t="s">
        <v>976</v>
      </c>
      <c r="F252" s="119" t="s">
        <v>103</v>
      </c>
      <c r="G252" s="118">
        <v>47.423999999999999</v>
      </c>
      <c r="H252" s="118">
        <v>14.88</v>
      </c>
      <c r="I252" s="124">
        <v>14.88</v>
      </c>
      <c r="J252" s="118">
        <v>17.34</v>
      </c>
      <c r="K252" s="118">
        <v>16.52</v>
      </c>
      <c r="L252" s="118">
        <v>705.67</v>
      </c>
      <c r="M252" s="118">
        <v>822.33</v>
      </c>
    </row>
    <row r="253" spans="1:13" ht="16.5" hidden="1" customHeight="1">
      <c r="A253" s="111" t="s">
        <v>977</v>
      </c>
      <c r="B253" s="118" t="s">
        <v>974</v>
      </c>
      <c r="C253" s="119" t="s">
        <v>86</v>
      </c>
      <c r="D253" s="118" t="s">
        <v>975</v>
      </c>
      <c r="E253" s="118" t="s">
        <v>976</v>
      </c>
      <c r="F253" s="119" t="s">
        <v>103</v>
      </c>
      <c r="G253" s="118">
        <v>11.531499999999999</v>
      </c>
      <c r="H253" s="118">
        <v>14.88</v>
      </c>
      <c r="I253" s="124">
        <v>14.88</v>
      </c>
      <c r="J253" s="118">
        <v>17.338000000000001</v>
      </c>
      <c r="K253" s="118">
        <v>16.52</v>
      </c>
      <c r="L253" s="118">
        <v>171.59</v>
      </c>
      <c r="M253" s="118">
        <v>199.93</v>
      </c>
    </row>
    <row r="254" spans="1:13" ht="16.5" hidden="1" customHeight="1">
      <c r="A254" s="106" t="s">
        <v>978</v>
      </c>
      <c r="B254" s="107" t="s">
        <v>294</v>
      </c>
      <c r="C254" s="108" t="s">
        <v>86</v>
      </c>
      <c r="D254" s="107" t="s">
        <v>295</v>
      </c>
      <c r="E254" s="107" t="s">
        <v>45</v>
      </c>
      <c r="F254" s="108" t="s">
        <v>103</v>
      </c>
      <c r="G254" s="107">
        <v>1.8200000000000001E-2</v>
      </c>
      <c r="H254" s="107">
        <v>31.25</v>
      </c>
      <c r="I254" s="120">
        <v>31.25</v>
      </c>
      <c r="J254" s="107">
        <v>36.409999999999997</v>
      </c>
      <c r="K254" s="107">
        <v>16.52</v>
      </c>
      <c r="L254" s="107">
        <v>0.56999999999999995</v>
      </c>
      <c r="M254" s="107">
        <v>0.66</v>
      </c>
    </row>
    <row r="255" spans="1:13" ht="16.5" hidden="1" customHeight="1">
      <c r="A255" s="106" t="s">
        <v>979</v>
      </c>
      <c r="B255" s="107" t="s">
        <v>297</v>
      </c>
      <c r="C255" s="108" t="s">
        <v>86</v>
      </c>
      <c r="D255" s="107" t="s">
        <v>298</v>
      </c>
      <c r="E255" s="107" t="s">
        <v>299</v>
      </c>
      <c r="F255" s="108" t="s">
        <v>103</v>
      </c>
      <c r="G255" s="107">
        <v>73.183199999999999</v>
      </c>
      <c r="H255" s="107">
        <v>9.18</v>
      </c>
      <c r="I255" s="120">
        <v>9.18</v>
      </c>
      <c r="J255" s="107">
        <v>10.7</v>
      </c>
      <c r="K255" s="107">
        <v>16.52</v>
      </c>
      <c r="L255" s="107">
        <v>671.82</v>
      </c>
      <c r="M255" s="107">
        <v>783.06</v>
      </c>
    </row>
    <row r="256" spans="1:13" ht="16.5" hidden="1" customHeight="1">
      <c r="A256" s="111" t="s">
        <v>980</v>
      </c>
      <c r="B256" s="118" t="s">
        <v>301</v>
      </c>
      <c r="C256" s="119" t="s">
        <v>86</v>
      </c>
      <c r="D256" s="118" t="s">
        <v>302</v>
      </c>
      <c r="E256" s="118" t="s">
        <v>45</v>
      </c>
      <c r="F256" s="119" t="s">
        <v>103</v>
      </c>
      <c r="G256" s="118">
        <v>5323.9058999999997</v>
      </c>
      <c r="H256" s="118">
        <v>9.8699999999999992</v>
      </c>
      <c r="I256" s="124">
        <v>9.8699999999999992</v>
      </c>
      <c r="J256" s="118">
        <v>11.5</v>
      </c>
      <c r="K256" s="118">
        <v>16.52</v>
      </c>
      <c r="L256" s="118">
        <v>52546.95</v>
      </c>
      <c r="M256" s="118">
        <v>61224.92</v>
      </c>
    </row>
    <row r="257" spans="1:13" ht="16.5" hidden="1" customHeight="1">
      <c r="A257" s="111" t="s">
        <v>981</v>
      </c>
      <c r="B257" s="118" t="s">
        <v>301</v>
      </c>
      <c r="C257" s="119" t="s">
        <v>86</v>
      </c>
      <c r="D257" s="118" t="s">
        <v>302</v>
      </c>
      <c r="E257" s="118" t="s">
        <v>45</v>
      </c>
      <c r="F257" s="119" t="s">
        <v>103</v>
      </c>
      <c r="G257" s="118">
        <v>2226.4227999999998</v>
      </c>
      <c r="H257" s="118">
        <v>9.8699999999999992</v>
      </c>
      <c r="I257" s="124">
        <v>9.8699999999999992</v>
      </c>
      <c r="J257" s="118">
        <v>11.500999999999999</v>
      </c>
      <c r="K257" s="118">
        <v>16.52</v>
      </c>
      <c r="L257" s="118">
        <v>21974.79</v>
      </c>
      <c r="M257" s="118">
        <v>25606.09</v>
      </c>
    </row>
    <row r="258" spans="1:13" ht="16.5" hidden="1" customHeight="1">
      <c r="A258" s="106" t="s">
        <v>982</v>
      </c>
      <c r="B258" s="107" t="s">
        <v>983</v>
      </c>
      <c r="C258" s="108" t="s">
        <v>86</v>
      </c>
      <c r="D258" s="107" t="s">
        <v>984</v>
      </c>
      <c r="E258" s="107" t="s">
        <v>45</v>
      </c>
      <c r="F258" s="108" t="s">
        <v>103</v>
      </c>
      <c r="G258" s="107">
        <v>9.5307999999999993</v>
      </c>
      <c r="H258" s="107">
        <v>25.7</v>
      </c>
      <c r="I258" s="120">
        <v>25.7</v>
      </c>
      <c r="J258" s="107">
        <v>29.95</v>
      </c>
      <c r="K258" s="107">
        <v>16.52</v>
      </c>
      <c r="L258" s="107">
        <v>244.94</v>
      </c>
      <c r="M258" s="107">
        <v>285.45</v>
      </c>
    </row>
    <row r="259" spans="1:13" ht="16.5" hidden="1" customHeight="1">
      <c r="A259" s="106" t="s">
        <v>985</v>
      </c>
      <c r="B259" s="107" t="s">
        <v>986</v>
      </c>
      <c r="C259" s="108" t="s">
        <v>86</v>
      </c>
      <c r="D259" s="107" t="s">
        <v>987</v>
      </c>
      <c r="E259" s="107" t="s">
        <v>45</v>
      </c>
      <c r="F259" s="108" t="s">
        <v>103</v>
      </c>
      <c r="G259" s="107">
        <v>18.108499999999999</v>
      </c>
      <c r="H259" s="107">
        <v>5.3</v>
      </c>
      <c r="I259" s="120">
        <v>5.3</v>
      </c>
      <c r="J259" s="107">
        <v>6.18</v>
      </c>
      <c r="K259" s="107">
        <v>16.52</v>
      </c>
      <c r="L259" s="107">
        <v>95.98</v>
      </c>
      <c r="M259" s="107">
        <v>111.91</v>
      </c>
    </row>
    <row r="260" spans="1:13" ht="16.5" hidden="1" customHeight="1">
      <c r="A260" s="106" t="s">
        <v>988</v>
      </c>
      <c r="B260" s="107" t="s">
        <v>989</v>
      </c>
      <c r="C260" s="108" t="s">
        <v>86</v>
      </c>
      <c r="D260" s="107" t="s">
        <v>990</v>
      </c>
      <c r="E260" s="107" t="s">
        <v>991</v>
      </c>
      <c r="F260" s="108" t="s">
        <v>103</v>
      </c>
      <c r="G260" s="107">
        <v>19.452999999999999</v>
      </c>
      <c r="H260" s="107">
        <v>6</v>
      </c>
      <c r="I260" s="120">
        <v>6</v>
      </c>
      <c r="J260" s="107">
        <v>6.99</v>
      </c>
      <c r="K260" s="107">
        <v>16.52</v>
      </c>
      <c r="L260" s="107">
        <v>116.72</v>
      </c>
      <c r="M260" s="107">
        <v>135.97999999999999</v>
      </c>
    </row>
    <row r="261" spans="1:13" ht="16.5" hidden="1" customHeight="1">
      <c r="A261" s="106" t="s">
        <v>992</v>
      </c>
      <c r="B261" s="107" t="s">
        <v>993</v>
      </c>
      <c r="C261" s="108" t="s">
        <v>86</v>
      </c>
      <c r="D261" s="107" t="s">
        <v>994</v>
      </c>
      <c r="E261" s="107" t="s">
        <v>45</v>
      </c>
      <c r="F261" s="108" t="s">
        <v>43</v>
      </c>
      <c r="G261" s="107">
        <v>117.66719999999999</v>
      </c>
      <c r="H261" s="107">
        <v>12.08</v>
      </c>
      <c r="I261" s="120">
        <v>12.08</v>
      </c>
      <c r="J261" s="107">
        <v>14.076000000000001</v>
      </c>
      <c r="K261" s="107">
        <v>16.52</v>
      </c>
      <c r="L261" s="107">
        <v>1421.42</v>
      </c>
      <c r="M261" s="107">
        <v>1656.28</v>
      </c>
    </row>
    <row r="262" spans="1:13" ht="16.5" hidden="1" customHeight="1">
      <c r="A262" s="106" t="s">
        <v>995</v>
      </c>
      <c r="B262" s="107" t="s">
        <v>305</v>
      </c>
      <c r="C262" s="108" t="s">
        <v>86</v>
      </c>
      <c r="D262" s="107" t="s">
        <v>306</v>
      </c>
      <c r="E262" s="107" t="s">
        <v>45</v>
      </c>
      <c r="F262" s="108" t="s">
        <v>43</v>
      </c>
      <c r="G262" s="107">
        <v>0.254</v>
      </c>
      <c r="H262" s="107">
        <v>5.16</v>
      </c>
      <c r="I262" s="120">
        <v>5.16</v>
      </c>
      <c r="J262" s="107">
        <v>6.01</v>
      </c>
      <c r="K262" s="107">
        <v>16.52</v>
      </c>
      <c r="L262" s="107">
        <v>1.31</v>
      </c>
      <c r="M262" s="107">
        <v>1.53</v>
      </c>
    </row>
    <row r="263" spans="1:13" ht="16.5" hidden="1" customHeight="1">
      <c r="A263" s="106" t="s">
        <v>996</v>
      </c>
      <c r="B263" s="107" t="s">
        <v>308</v>
      </c>
      <c r="C263" s="108" t="s">
        <v>86</v>
      </c>
      <c r="D263" s="107" t="s">
        <v>309</v>
      </c>
      <c r="E263" s="107" t="s">
        <v>45</v>
      </c>
      <c r="F263" s="108" t="s">
        <v>103</v>
      </c>
      <c r="G263" s="107">
        <v>0.13969999999999999</v>
      </c>
      <c r="H263" s="107">
        <v>13.3</v>
      </c>
      <c r="I263" s="120">
        <v>13.3</v>
      </c>
      <c r="J263" s="107">
        <v>15.5</v>
      </c>
      <c r="K263" s="107">
        <v>16.52</v>
      </c>
      <c r="L263" s="107">
        <v>1.86</v>
      </c>
      <c r="M263" s="107">
        <v>2.17</v>
      </c>
    </row>
    <row r="264" spans="1:13" ht="16.5" hidden="1" customHeight="1">
      <c r="A264" s="111" t="s">
        <v>997</v>
      </c>
      <c r="B264" s="118" t="s">
        <v>998</v>
      </c>
      <c r="C264" s="119" t="s">
        <v>86</v>
      </c>
      <c r="D264" s="118" t="s">
        <v>999</v>
      </c>
      <c r="E264" s="118" t="s">
        <v>45</v>
      </c>
      <c r="F264" s="119" t="s">
        <v>103</v>
      </c>
      <c r="G264" s="118">
        <v>455.49880000000002</v>
      </c>
      <c r="H264" s="118">
        <v>5.5</v>
      </c>
      <c r="I264" s="124">
        <v>5.5</v>
      </c>
      <c r="J264" s="118">
        <v>6.41</v>
      </c>
      <c r="K264" s="118">
        <v>16.52</v>
      </c>
      <c r="L264" s="118">
        <v>2505.2399999999998</v>
      </c>
      <c r="M264" s="118">
        <v>2919.75</v>
      </c>
    </row>
    <row r="265" spans="1:13" ht="16.5" hidden="1" customHeight="1">
      <c r="A265" s="111" t="s">
        <v>1000</v>
      </c>
      <c r="B265" s="118" t="s">
        <v>998</v>
      </c>
      <c r="C265" s="119" t="s">
        <v>86</v>
      </c>
      <c r="D265" s="118" t="s">
        <v>999</v>
      </c>
      <c r="E265" s="118" t="s">
        <v>45</v>
      </c>
      <c r="F265" s="119" t="s">
        <v>103</v>
      </c>
      <c r="G265" s="118">
        <v>127.8617</v>
      </c>
      <c r="H265" s="118">
        <v>5.5</v>
      </c>
      <c r="I265" s="124">
        <v>5.5</v>
      </c>
      <c r="J265" s="118">
        <v>6.4089999999999998</v>
      </c>
      <c r="K265" s="118">
        <v>16.52</v>
      </c>
      <c r="L265" s="118">
        <v>703.24</v>
      </c>
      <c r="M265" s="118">
        <v>819.47</v>
      </c>
    </row>
    <row r="266" spans="1:13" ht="16.5" hidden="1" customHeight="1">
      <c r="A266" s="111" t="s">
        <v>1001</v>
      </c>
      <c r="B266" s="118" t="s">
        <v>1002</v>
      </c>
      <c r="C266" s="119" t="s">
        <v>86</v>
      </c>
      <c r="D266" s="118" t="s">
        <v>1003</v>
      </c>
      <c r="E266" s="118" t="s">
        <v>45</v>
      </c>
      <c r="F266" s="119" t="s">
        <v>1004</v>
      </c>
      <c r="G266" s="118">
        <v>82.195400000000006</v>
      </c>
      <c r="H266" s="118">
        <v>33.47</v>
      </c>
      <c r="I266" s="124">
        <v>33.47</v>
      </c>
      <c r="J266" s="118">
        <v>39</v>
      </c>
      <c r="K266" s="118">
        <v>16.52</v>
      </c>
      <c r="L266" s="118">
        <v>2751.08</v>
      </c>
      <c r="M266" s="118">
        <v>3205.62</v>
      </c>
    </row>
    <row r="267" spans="1:13" ht="16.5" hidden="1" customHeight="1">
      <c r="A267" s="111" t="s">
        <v>1005</v>
      </c>
      <c r="B267" s="118" t="s">
        <v>1002</v>
      </c>
      <c r="C267" s="119" t="s">
        <v>86</v>
      </c>
      <c r="D267" s="118" t="s">
        <v>1003</v>
      </c>
      <c r="E267" s="118" t="s">
        <v>45</v>
      </c>
      <c r="F267" s="119" t="s">
        <v>1004</v>
      </c>
      <c r="G267" s="118">
        <v>3.1133000000000002</v>
      </c>
      <c r="H267" s="118">
        <v>33.47</v>
      </c>
      <c r="I267" s="124">
        <v>33.47</v>
      </c>
      <c r="J267" s="118">
        <v>38.999000000000002</v>
      </c>
      <c r="K267" s="118">
        <v>16.52</v>
      </c>
      <c r="L267" s="118">
        <v>104.2</v>
      </c>
      <c r="M267" s="118">
        <v>121.42</v>
      </c>
    </row>
    <row r="268" spans="1:13" ht="16.5" hidden="1" customHeight="1">
      <c r="A268" s="106" t="s">
        <v>1006</v>
      </c>
      <c r="B268" s="107" t="s">
        <v>1007</v>
      </c>
      <c r="C268" s="108" t="s">
        <v>86</v>
      </c>
      <c r="D268" s="107" t="s">
        <v>1008</v>
      </c>
      <c r="E268" s="107" t="s">
        <v>1009</v>
      </c>
      <c r="F268" s="108" t="s">
        <v>1004</v>
      </c>
      <c r="G268" s="107">
        <v>811.49950000000001</v>
      </c>
      <c r="H268" s="107">
        <v>50.64</v>
      </c>
      <c r="I268" s="120">
        <v>50.64</v>
      </c>
      <c r="J268" s="107">
        <v>59.01</v>
      </c>
      <c r="K268" s="107">
        <v>16.52</v>
      </c>
      <c r="L268" s="107">
        <v>41094.33</v>
      </c>
      <c r="M268" s="107">
        <v>47886.59</v>
      </c>
    </row>
    <row r="269" spans="1:13" ht="16.5" hidden="1" customHeight="1">
      <c r="A269" s="106" t="s">
        <v>1010</v>
      </c>
      <c r="B269" s="107" t="s">
        <v>1011</v>
      </c>
      <c r="C269" s="108" t="s">
        <v>86</v>
      </c>
      <c r="D269" s="107" t="s">
        <v>1012</v>
      </c>
      <c r="E269" s="107" t="s">
        <v>45</v>
      </c>
      <c r="F269" s="108" t="s">
        <v>1004</v>
      </c>
      <c r="G269" s="107">
        <v>936.09990000000005</v>
      </c>
      <c r="H269" s="107">
        <v>61.79</v>
      </c>
      <c r="I269" s="120">
        <v>61.79</v>
      </c>
      <c r="J269" s="107">
        <v>72</v>
      </c>
      <c r="K269" s="107">
        <v>16.52</v>
      </c>
      <c r="L269" s="107">
        <v>57841.61</v>
      </c>
      <c r="M269" s="107">
        <v>67399.19</v>
      </c>
    </row>
    <row r="270" spans="1:13" ht="16.5" hidden="1" customHeight="1">
      <c r="A270" s="111" t="s">
        <v>1013</v>
      </c>
      <c r="B270" s="118" t="s">
        <v>1014</v>
      </c>
      <c r="C270" s="119" t="s">
        <v>86</v>
      </c>
      <c r="D270" s="118" t="s">
        <v>1015</v>
      </c>
      <c r="E270" s="118" t="s">
        <v>45</v>
      </c>
      <c r="F270" s="119" t="s">
        <v>103</v>
      </c>
      <c r="G270" s="118">
        <v>702.51880000000006</v>
      </c>
      <c r="H270" s="118">
        <v>5.83</v>
      </c>
      <c r="I270" s="124">
        <v>5.83</v>
      </c>
      <c r="J270" s="118">
        <v>6.79</v>
      </c>
      <c r="K270" s="118">
        <v>16.52</v>
      </c>
      <c r="L270" s="118">
        <v>4095.68</v>
      </c>
      <c r="M270" s="118">
        <v>4770.1000000000004</v>
      </c>
    </row>
    <row r="271" spans="1:13" ht="16.5" hidden="1" customHeight="1">
      <c r="A271" s="111" t="s">
        <v>1016</v>
      </c>
      <c r="B271" s="118" t="s">
        <v>1014</v>
      </c>
      <c r="C271" s="119" t="s">
        <v>86</v>
      </c>
      <c r="D271" s="118" t="s">
        <v>1015</v>
      </c>
      <c r="E271" s="118" t="s">
        <v>45</v>
      </c>
      <c r="F271" s="119" t="s">
        <v>103</v>
      </c>
      <c r="G271" s="118">
        <v>25.146799999999999</v>
      </c>
      <c r="H271" s="118">
        <v>5.83</v>
      </c>
      <c r="I271" s="124">
        <v>5.83</v>
      </c>
      <c r="J271" s="118">
        <v>6.7930000000000001</v>
      </c>
      <c r="K271" s="118">
        <v>16.52</v>
      </c>
      <c r="L271" s="118">
        <v>146.61000000000001</v>
      </c>
      <c r="M271" s="118">
        <v>170.82</v>
      </c>
    </row>
    <row r="272" spans="1:13" ht="16.5" hidden="1" customHeight="1">
      <c r="A272" s="111" t="s">
        <v>1017</v>
      </c>
      <c r="B272" s="118" t="s">
        <v>1018</v>
      </c>
      <c r="C272" s="119" t="s">
        <v>86</v>
      </c>
      <c r="D272" s="118" t="s">
        <v>1019</v>
      </c>
      <c r="E272" s="118" t="s">
        <v>45</v>
      </c>
      <c r="F272" s="119" t="s">
        <v>103</v>
      </c>
      <c r="G272" s="118">
        <v>416.59800000000001</v>
      </c>
      <c r="H272" s="118">
        <v>14.17</v>
      </c>
      <c r="I272" s="124">
        <v>14.17</v>
      </c>
      <c r="J272" s="118">
        <v>16.510000000000002</v>
      </c>
      <c r="K272" s="118">
        <v>16.52</v>
      </c>
      <c r="L272" s="118">
        <v>5903.19</v>
      </c>
      <c r="M272" s="118">
        <v>6878.03</v>
      </c>
    </row>
    <row r="273" spans="1:13" ht="16.5" hidden="1" customHeight="1">
      <c r="A273" s="111" t="s">
        <v>1020</v>
      </c>
      <c r="B273" s="118" t="s">
        <v>1018</v>
      </c>
      <c r="C273" s="119" t="s">
        <v>86</v>
      </c>
      <c r="D273" s="118" t="s">
        <v>1019</v>
      </c>
      <c r="E273" s="118" t="s">
        <v>45</v>
      </c>
      <c r="F273" s="119" t="s">
        <v>103</v>
      </c>
      <c r="G273" s="118">
        <v>732.45899999999995</v>
      </c>
      <c r="H273" s="118">
        <v>14.17</v>
      </c>
      <c r="I273" s="124">
        <v>14.17</v>
      </c>
      <c r="J273" s="118">
        <v>16.510999999999999</v>
      </c>
      <c r="K273" s="118">
        <v>16.52</v>
      </c>
      <c r="L273" s="118">
        <v>10378.94</v>
      </c>
      <c r="M273" s="118">
        <v>12093.63</v>
      </c>
    </row>
    <row r="274" spans="1:13" ht="16.5" hidden="1" customHeight="1">
      <c r="A274" s="106" t="s">
        <v>1021</v>
      </c>
      <c r="B274" s="107" t="s">
        <v>1022</v>
      </c>
      <c r="C274" s="108" t="s">
        <v>86</v>
      </c>
      <c r="D274" s="107" t="s">
        <v>1023</v>
      </c>
      <c r="E274" s="107" t="s">
        <v>1024</v>
      </c>
      <c r="F274" s="108" t="s">
        <v>103</v>
      </c>
      <c r="G274" s="107">
        <v>549.79200000000003</v>
      </c>
      <c r="H274" s="107">
        <v>11.97</v>
      </c>
      <c r="I274" s="120">
        <v>11.97</v>
      </c>
      <c r="J274" s="107">
        <v>13.95</v>
      </c>
      <c r="K274" s="107">
        <v>16.52</v>
      </c>
      <c r="L274" s="107">
        <v>6581.01</v>
      </c>
      <c r="M274" s="107">
        <v>7669.6</v>
      </c>
    </row>
    <row r="275" spans="1:13" ht="16.5" hidden="1" customHeight="1">
      <c r="A275" s="111" t="s">
        <v>1025</v>
      </c>
      <c r="B275" s="118" t="s">
        <v>1026</v>
      </c>
      <c r="C275" s="119" t="s">
        <v>86</v>
      </c>
      <c r="D275" s="118" t="s">
        <v>1027</v>
      </c>
      <c r="E275" s="118" t="s">
        <v>45</v>
      </c>
      <c r="F275" s="119" t="s">
        <v>103</v>
      </c>
      <c r="G275" s="118">
        <v>2.0910000000000002</v>
      </c>
      <c r="H275" s="118">
        <v>1.88</v>
      </c>
      <c r="I275" s="124">
        <v>1.88</v>
      </c>
      <c r="J275" s="118">
        <v>2.19</v>
      </c>
      <c r="K275" s="118">
        <v>16.52</v>
      </c>
      <c r="L275" s="118">
        <v>3.93</v>
      </c>
      <c r="M275" s="118">
        <v>4.58</v>
      </c>
    </row>
    <row r="276" spans="1:13" ht="16.5" hidden="1" customHeight="1">
      <c r="A276" s="111" t="s">
        <v>1028</v>
      </c>
      <c r="B276" s="118" t="s">
        <v>1026</v>
      </c>
      <c r="C276" s="119" t="s">
        <v>86</v>
      </c>
      <c r="D276" s="118" t="s">
        <v>1027</v>
      </c>
      <c r="E276" s="118" t="s">
        <v>45</v>
      </c>
      <c r="F276" s="119" t="s">
        <v>103</v>
      </c>
      <c r="G276" s="118">
        <v>28.790500000000002</v>
      </c>
      <c r="H276" s="118">
        <v>1.88</v>
      </c>
      <c r="I276" s="124">
        <v>1.88</v>
      </c>
      <c r="J276" s="118">
        <v>2.1909999999999998</v>
      </c>
      <c r="K276" s="118">
        <v>16.52</v>
      </c>
      <c r="L276" s="118">
        <v>54.13</v>
      </c>
      <c r="M276" s="118">
        <v>63.08</v>
      </c>
    </row>
    <row r="277" spans="1:13" ht="16.5" hidden="1" customHeight="1">
      <c r="A277" s="106" t="s">
        <v>1029</v>
      </c>
      <c r="B277" s="107" t="s">
        <v>311</v>
      </c>
      <c r="C277" s="108" t="s">
        <v>86</v>
      </c>
      <c r="D277" s="107" t="s">
        <v>312</v>
      </c>
      <c r="E277" s="107" t="s">
        <v>313</v>
      </c>
      <c r="F277" s="108" t="s">
        <v>103</v>
      </c>
      <c r="G277" s="107">
        <v>2927.328</v>
      </c>
      <c r="H277" s="107">
        <v>0.84</v>
      </c>
      <c r="I277" s="120">
        <v>0.84</v>
      </c>
      <c r="J277" s="107">
        <v>0.98</v>
      </c>
      <c r="K277" s="107">
        <v>16.52</v>
      </c>
      <c r="L277" s="107">
        <v>2458.96</v>
      </c>
      <c r="M277" s="107">
        <v>2868.78</v>
      </c>
    </row>
    <row r="278" spans="1:13" ht="16.5" hidden="1" customHeight="1">
      <c r="A278" s="106" t="s">
        <v>1030</v>
      </c>
      <c r="B278" s="107" t="s">
        <v>1031</v>
      </c>
      <c r="C278" s="108" t="s">
        <v>86</v>
      </c>
      <c r="D278" s="107" t="s">
        <v>1032</v>
      </c>
      <c r="E278" s="107" t="s">
        <v>45</v>
      </c>
      <c r="F278" s="108" t="s">
        <v>103</v>
      </c>
      <c r="G278" s="107">
        <v>33796.327100000002</v>
      </c>
      <c r="H278" s="107">
        <v>1.89</v>
      </c>
      <c r="I278" s="120">
        <v>1.89</v>
      </c>
      <c r="J278" s="107">
        <v>2.2000000000000002</v>
      </c>
      <c r="K278" s="107">
        <v>16.52</v>
      </c>
      <c r="L278" s="107">
        <v>63875.06</v>
      </c>
      <c r="M278" s="107">
        <v>74351.92</v>
      </c>
    </row>
    <row r="279" spans="1:13" ht="16.5" hidden="1" customHeight="1">
      <c r="A279" s="106" t="s">
        <v>1033</v>
      </c>
      <c r="B279" s="107" t="s">
        <v>315</v>
      </c>
      <c r="C279" s="108" t="s">
        <v>86</v>
      </c>
      <c r="D279" s="107" t="s">
        <v>316</v>
      </c>
      <c r="E279" s="107" t="s">
        <v>45</v>
      </c>
      <c r="F279" s="108" t="s">
        <v>103</v>
      </c>
      <c r="G279" s="107">
        <v>552.77520000000004</v>
      </c>
      <c r="H279" s="107">
        <v>0.78</v>
      </c>
      <c r="I279" s="120">
        <v>0.78</v>
      </c>
      <c r="J279" s="107">
        <v>0.91</v>
      </c>
      <c r="K279" s="107">
        <v>16.52</v>
      </c>
      <c r="L279" s="107">
        <v>431.16</v>
      </c>
      <c r="M279" s="107">
        <v>503.03</v>
      </c>
    </row>
    <row r="280" spans="1:13" ht="16.5" hidden="1" customHeight="1">
      <c r="A280" s="106" t="s">
        <v>1034</v>
      </c>
      <c r="B280" s="107" t="s">
        <v>318</v>
      </c>
      <c r="C280" s="108" t="s">
        <v>86</v>
      </c>
      <c r="D280" s="107" t="s">
        <v>319</v>
      </c>
      <c r="E280" s="107" t="s">
        <v>45</v>
      </c>
      <c r="F280" s="108" t="s">
        <v>127</v>
      </c>
      <c r="G280" s="107">
        <v>230.32300000000001</v>
      </c>
      <c r="H280" s="107">
        <v>31.8</v>
      </c>
      <c r="I280" s="120">
        <v>31.8</v>
      </c>
      <c r="J280" s="107">
        <v>37.049999999999997</v>
      </c>
      <c r="K280" s="107">
        <v>16.52</v>
      </c>
      <c r="L280" s="107">
        <v>7324.27</v>
      </c>
      <c r="M280" s="107">
        <v>8533.4699999999993</v>
      </c>
    </row>
    <row r="281" spans="1:13" ht="16.5" hidden="1" customHeight="1">
      <c r="A281" s="111" t="s">
        <v>1035</v>
      </c>
      <c r="B281" s="118" t="s">
        <v>1036</v>
      </c>
      <c r="C281" s="119" t="s">
        <v>86</v>
      </c>
      <c r="D281" s="118" t="s">
        <v>1037</v>
      </c>
      <c r="E281" s="118" t="s">
        <v>1038</v>
      </c>
      <c r="F281" s="119" t="s">
        <v>344</v>
      </c>
      <c r="G281" s="118">
        <v>790.28920000000005</v>
      </c>
      <c r="H281" s="118">
        <v>0.26</v>
      </c>
      <c r="I281" s="124">
        <v>0.26</v>
      </c>
      <c r="J281" s="118">
        <v>0.3</v>
      </c>
      <c r="K281" s="118">
        <v>16.52</v>
      </c>
      <c r="L281" s="118">
        <v>205.48</v>
      </c>
      <c r="M281" s="118">
        <v>237.09</v>
      </c>
    </row>
    <row r="282" spans="1:13" ht="16.5" hidden="1" customHeight="1">
      <c r="A282" s="111" t="s">
        <v>1039</v>
      </c>
      <c r="B282" s="118" t="s">
        <v>1036</v>
      </c>
      <c r="C282" s="119" t="s">
        <v>86</v>
      </c>
      <c r="D282" s="118" t="s">
        <v>1037</v>
      </c>
      <c r="E282" s="118" t="s">
        <v>1038</v>
      </c>
      <c r="F282" s="119" t="s">
        <v>344</v>
      </c>
      <c r="G282" s="118">
        <v>72.763199999999998</v>
      </c>
      <c r="H282" s="118">
        <v>0.26</v>
      </c>
      <c r="I282" s="124">
        <v>0.26</v>
      </c>
      <c r="J282" s="118">
        <v>0.30299999999999999</v>
      </c>
      <c r="K282" s="118">
        <v>16.52</v>
      </c>
      <c r="L282" s="118">
        <v>18.920000000000002</v>
      </c>
      <c r="M282" s="118">
        <v>22.05</v>
      </c>
    </row>
    <row r="283" spans="1:13" ht="16.5" hidden="1" customHeight="1">
      <c r="A283" s="111" t="s">
        <v>1040</v>
      </c>
      <c r="B283" s="118" t="s">
        <v>321</v>
      </c>
      <c r="C283" s="119" t="s">
        <v>86</v>
      </c>
      <c r="D283" s="118" t="s">
        <v>322</v>
      </c>
      <c r="E283" s="118" t="s">
        <v>45</v>
      </c>
      <c r="F283" s="119" t="s">
        <v>9</v>
      </c>
      <c r="G283" s="118">
        <v>9.4799999999999995E-2</v>
      </c>
      <c r="H283" s="118">
        <v>1070</v>
      </c>
      <c r="I283" s="124">
        <v>1070</v>
      </c>
      <c r="J283" s="118">
        <v>1246.76</v>
      </c>
      <c r="K283" s="118">
        <v>16.52</v>
      </c>
      <c r="L283" s="118">
        <v>101.44</v>
      </c>
      <c r="M283" s="118">
        <v>118.19</v>
      </c>
    </row>
    <row r="284" spans="1:13" ht="16.5" hidden="1" customHeight="1">
      <c r="A284" s="111" t="s">
        <v>1041</v>
      </c>
      <c r="B284" s="118" t="s">
        <v>321</v>
      </c>
      <c r="C284" s="119" t="s">
        <v>86</v>
      </c>
      <c r="D284" s="118" t="s">
        <v>322</v>
      </c>
      <c r="E284" s="118" t="s">
        <v>45</v>
      </c>
      <c r="F284" s="119" t="s">
        <v>9</v>
      </c>
      <c r="G284" s="118">
        <v>1.21E-2</v>
      </c>
      <c r="H284" s="118">
        <v>1070</v>
      </c>
      <c r="I284" s="124">
        <v>1070</v>
      </c>
      <c r="J284" s="118">
        <v>1246.7639999999999</v>
      </c>
      <c r="K284" s="118">
        <v>16.52</v>
      </c>
      <c r="L284" s="118">
        <v>12.95</v>
      </c>
      <c r="M284" s="118">
        <v>15.09</v>
      </c>
    </row>
    <row r="285" spans="1:13" ht="16.5" hidden="1" customHeight="1">
      <c r="A285" s="111" t="s">
        <v>1042</v>
      </c>
      <c r="B285" s="118" t="s">
        <v>325</v>
      </c>
      <c r="C285" s="119" t="s">
        <v>86</v>
      </c>
      <c r="D285" s="118" t="s">
        <v>326</v>
      </c>
      <c r="E285" s="118" t="s">
        <v>45</v>
      </c>
      <c r="F285" s="119" t="s">
        <v>103</v>
      </c>
      <c r="G285" s="118">
        <v>234.12</v>
      </c>
      <c r="H285" s="118">
        <v>6.42</v>
      </c>
      <c r="I285" s="124">
        <v>6.42</v>
      </c>
      <c r="J285" s="118">
        <v>7.48</v>
      </c>
      <c r="K285" s="118">
        <v>16.52</v>
      </c>
      <c r="L285" s="118">
        <v>1503.05</v>
      </c>
      <c r="M285" s="118">
        <v>1751.22</v>
      </c>
    </row>
    <row r="286" spans="1:13" ht="16.5" hidden="1" customHeight="1">
      <c r="A286" s="111" t="s">
        <v>1043</v>
      </c>
      <c r="B286" s="118" t="s">
        <v>325</v>
      </c>
      <c r="C286" s="119" t="s">
        <v>86</v>
      </c>
      <c r="D286" s="118" t="s">
        <v>326</v>
      </c>
      <c r="E286" s="118" t="s">
        <v>45</v>
      </c>
      <c r="F286" s="119" t="s">
        <v>103</v>
      </c>
      <c r="G286" s="118">
        <v>58.2</v>
      </c>
      <c r="H286" s="118">
        <v>6.42</v>
      </c>
      <c r="I286" s="124">
        <v>6.42</v>
      </c>
      <c r="J286" s="118">
        <v>7.4809999999999999</v>
      </c>
      <c r="K286" s="118">
        <v>16.52</v>
      </c>
      <c r="L286" s="118">
        <v>373.64</v>
      </c>
      <c r="M286" s="118">
        <v>435.39</v>
      </c>
    </row>
    <row r="287" spans="1:13" ht="16.5" hidden="1" customHeight="1">
      <c r="A287" s="106" t="s">
        <v>1044</v>
      </c>
      <c r="B287" s="107" t="s">
        <v>329</v>
      </c>
      <c r="C287" s="108" t="s">
        <v>86</v>
      </c>
      <c r="D287" s="107" t="s">
        <v>330</v>
      </c>
      <c r="E287" s="107" t="s">
        <v>45</v>
      </c>
      <c r="F287" s="108" t="s">
        <v>43</v>
      </c>
      <c r="G287" s="107">
        <v>17.2224</v>
      </c>
      <c r="H287" s="107">
        <v>354.96</v>
      </c>
      <c r="I287" s="120">
        <v>354.96</v>
      </c>
      <c r="J287" s="107">
        <v>413.6</v>
      </c>
      <c r="K287" s="107">
        <v>16.52</v>
      </c>
      <c r="L287" s="107">
        <v>6113.26</v>
      </c>
      <c r="M287" s="107">
        <v>7123.18</v>
      </c>
    </row>
    <row r="288" spans="1:13" ht="16.5" hidden="1" customHeight="1">
      <c r="A288" s="106" t="s">
        <v>1045</v>
      </c>
      <c r="B288" s="107" t="s">
        <v>1046</v>
      </c>
      <c r="C288" s="108" t="s">
        <v>86</v>
      </c>
      <c r="D288" s="107" t="s">
        <v>1047</v>
      </c>
      <c r="E288" s="107" t="s">
        <v>45</v>
      </c>
      <c r="F288" s="108" t="s">
        <v>127</v>
      </c>
      <c r="G288" s="107">
        <v>60.026400000000002</v>
      </c>
      <c r="H288" s="107">
        <v>2.78</v>
      </c>
      <c r="I288" s="120">
        <v>2.78</v>
      </c>
      <c r="J288" s="107">
        <v>3.24</v>
      </c>
      <c r="K288" s="107">
        <v>16.52</v>
      </c>
      <c r="L288" s="107">
        <v>166.87</v>
      </c>
      <c r="M288" s="107">
        <v>194.49</v>
      </c>
    </row>
    <row r="289" spans="1:13" ht="16.5" hidden="1" customHeight="1">
      <c r="A289" s="111" t="s">
        <v>1048</v>
      </c>
      <c r="B289" s="125" t="s">
        <v>332</v>
      </c>
      <c r="C289" s="126" t="s">
        <v>86</v>
      </c>
      <c r="D289" s="125" t="s">
        <v>333</v>
      </c>
      <c r="E289" s="125" t="s">
        <v>45</v>
      </c>
      <c r="F289" s="126" t="s">
        <v>127</v>
      </c>
      <c r="G289" s="125">
        <v>0.84</v>
      </c>
      <c r="H289" s="125">
        <v>15</v>
      </c>
      <c r="I289" s="121">
        <v>40</v>
      </c>
      <c r="J289" s="125">
        <v>46.607999999999997</v>
      </c>
      <c r="K289" s="125">
        <v>16.52</v>
      </c>
      <c r="L289" s="125">
        <v>33.6</v>
      </c>
      <c r="M289" s="125">
        <v>39.15</v>
      </c>
    </row>
    <row r="290" spans="1:13" ht="16.5" hidden="1" customHeight="1">
      <c r="A290" s="111" t="s">
        <v>1049</v>
      </c>
      <c r="B290" s="125" t="s">
        <v>332</v>
      </c>
      <c r="C290" s="126" t="s">
        <v>86</v>
      </c>
      <c r="D290" s="125" t="s">
        <v>333</v>
      </c>
      <c r="E290" s="125" t="s">
        <v>45</v>
      </c>
      <c r="F290" s="126" t="s">
        <v>127</v>
      </c>
      <c r="G290" s="125">
        <v>8.9599999999999999E-2</v>
      </c>
      <c r="H290" s="125">
        <v>15</v>
      </c>
      <c r="I290" s="121">
        <v>26.06</v>
      </c>
      <c r="J290" s="125">
        <v>30.364999999999998</v>
      </c>
      <c r="K290" s="125">
        <v>16.52</v>
      </c>
      <c r="L290" s="125">
        <v>2.33</v>
      </c>
      <c r="M290" s="125">
        <v>2.72</v>
      </c>
    </row>
    <row r="291" spans="1:13" ht="16.5" hidden="1" customHeight="1">
      <c r="A291" s="106" t="s">
        <v>1050</v>
      </c>
      <c r="B291" s="109" t="s">
        <v>336</v>
      </c>
      <c r="C291" s="110" t="s">
        <v>86</v>
      </c>
      <c r="D291" s="109" t="s">
        <v>333</v>
      </c>
      <c r="E291" s="109" t="s">
        <v>337</v>
      </c>
      <c r="F291" s="110" t="s">
        <v>127</v>
      </c>
      <c r="G291" s="109">
        <v>140.76</v>
      </c>
      <c r="H291" s="109">
        <v>15.38</v>
      </c>
      <c r="I291" s="121">
        <v>39.04</v>
      </c>
      <c r="J291" s="109">
        <v>44.11</v>
      </c>
      <c r="K291" s="109">
        <v>13</v>
      </c>
      <c r="L291" s="109">
        <v>5495.27</v>
      </c>
      <c r="M291" s="109">
        <v>6208.92</v>
      </c>
    </row>
    <row r="292" spans="1:13" ht="16.5" hidden="1" customHeight="1">
      <c r="A292" s="111" t="s">
        <v>1051</v>
      </c>
      <c r="B292" s="125" t="s">
        <v>336</v>
      </c>
      <c r="C292" s="126" t="s">
        <v>86</v>
      </c>
      <c r="D292" s="125" t="s">
        <v>339</v>
      </c>
      <c r="E292" s="125" t="s">
        <v>178</v>
      </c>
      <c r="F292" s="126" t="s">
        <v>127</v>
      </c>
      <c r="G292" s="125">
        <v>32.64</v>
      </c>
      <c r="H292" s="125">
        <v>15.38</v>
      </c>
      <c r="I292" s="121">
        <v>26.06</v>
      </c>
      <c r="J292" s="125">
        <v>30.364999999999998</v>
      </c>
      <c r="K292" s="125">
        <v>16.52</v>
      </c>
      <c r="L292" s="125">
        <v>850.6</v>
      </c>
      <c r="M292" s="125">
        <v>991.11</v>
      </c>
    </row>
    <row r="293" spans="1:13" ht="16.5" hidden="1" customHeight="1">
      <c r="A293" s="111" t="s">
        <v>1052</v>
      </c>
      <c r="B293" s="125" t="s">
        <v>336</v>
      </c>
      <c r="C293" s="126" t="s">
        <v>86</v>
      </c>
      <c r="D293" s="125" t="s">
        <v>339</v>
      </c>
      <c r="E293" s="125" t="s">
        <v>178</v>
      </c>
      <c r="F293" s="126" t="s">
        <v>127</v>
      </c>
      <c r="G293" s="125">
        <v>3920.2986000000001</v>
      </c>
      <c r="H293" s="125">
        <v>15.38</v>
      </c>
      <c r="I293" s="121">
        <v>32.549999999999997</v>
      </c>
      <c r="J293" s="125">
        <v>37.927</v>
      </c>
      <c r="K293" s="125">
        <v>16.52</v>
      </c>
      <c r="L293" s="125">
        <v>127605.72</v>
      </c>
      <c r="M293" s="125">
        <v>148685.17000000001</v>
      </c>
    </row>
    <row r="294" spans="1:13" ht="16.5" hidden="1" customHeight="1">
      <c r="A294" s="111" t="s">
        <v>1053</v>
      </c>
      <c r="B294" s="118" t="s">
        <v>1054</v>
      </c>
      <c r="C294" s="119" t="s">
        <v>86</v>
      </c>
      <c r="D294" s="118" t="s">
        <v>1055</v>
      </c>
      <c r="E294" s="118" t="s">
        <v>45</v>
      </c>
      <c r="F294" s="119" t="s">
        <v>127</v>
      </c>
      <c r="G294" s="118">
        <v>10860.772999999999</v>
      </c>
      <c r="H294" s="118">
        <v>3</v>
      </c>
      <c r="I294" s="124">
        <v>3</v>
      </c>
      <c r="J294" s="118">
        <v>3.5</v>
      </c>
      <c r="K294" s="118">
        <v>16.52</v>
      </c>
      <c r="L294" s="118">
        <v>32582.32</v>
      </c>
      <c r="M294" s="118">
        <v>38012.71</v>
      </c>
    </row>
    <row r="295" spans="1:13" ht="16.5" hidden="1" customHeight="1">
      <c r="A295" s="111" t="s">
        <v>1056</v>
      </c>
      <c r="B295" s="118" t="s">
        <v>1054</v>
      </c>
      <c r="C295" s="119" t="s">
        <v>86</v>
      </c>
      <c r="D295" s="118" t="s">
        <v>1055</v>
      </c>
      <c r="E295" s="118" t="s">
        <v>45</v>
      </c>
      <c r="F295" s="119" t="s">
        <v>127</v>
      </c>
      <c r="G295" s="118">
        <v>2962.4540000000002</v>
      </c>
      <c r="H295" s="118">
        <v>3</v>
      </c>
      <c r="I295" s="124">
        <v>3</v>
      </c>
      <c r="J295" s="118">
        <v>3.496</v>
      </c>
      <c r="K295" s="118">
        <v>16.52</v>
      </c>
      <c r="L295" s="118">
        <v>8887.36</v>
      </c>
      <c r="M295" s="118">
        <v>10356.74</v>
      </c>
    </row>
    <row r="296" spans="1:13" ht="16.5" hidden="1" customHeight="1">
      <c r="A296" s="106" t="s">
        <v>1057</v>
      </c>
      <c r="B296" s="109" t="s">
        <v>1058</v>
      </c>
      <c r="C296" s="110" t="s">
        <v>86</v>
      </c>
      <c r="D296" s="109" t="s">
        <v>1059</v>
      </c>
      <c r="E296" s="109" t="s">
        <v>1060</v>
      </c>
      <c r="F296" s="110" t="s">
        <v>344</v>
      </c>
      <c r="G296" s="109">
        <v>170.8296</v>
      </c>
      <c r="H296" s="109">
        <v>19.45</v>
      </c>
      <c r="I296" s="121">
        <v>130</v>
      </c>
      <c r="J296" s="109">
        <v>151.476</v>
      </c>
      <c r="K296" s="109">
        <v>16.52</v>
      </c>
      <c r="L296" s="109">
        <v>22207.85</v>
      </c>
      <c r="M296" s="109">
        <v>25876.58</v>
      </c>
    </row>
    <row r="297" spans="1:13" ht="16.5" hidden="1" customHeight="1">
      <c r="A297" s="106" t="s">
        <v>1061</v>
      </c>
      <c r="B297" s="109" t="s">
        <v>1062</v>
      </c>
      <c r="C297" s="110" t="s">
        <v>86</v>
      </c>
      <c r="D297" s="109" t="s">
        <v>1063</v>
      </c>
      <c r="E297" s="109" t="s">
        <v>1064</v>
      </c>
      <c r="F297" s="110" t="s">
        <v>344</v>
      </c>
      <c r="G297" s="109">
        <v>1527.0368000000001</v>
      </c>
      <c r="H297" s="109">
        <v>14.5</v>
      </c>
      <c r="I297" s="155">
        <v>10.83</v>
      </c>
      <c r="J297" s="109">
        <v>12.619</v>
      </c>
      <c r="K297" s="109">
        <v>16.52</v>
      </c>
      <c r="L297" s="109">
        <v>16537.810000000001</v>
      </c>
      <c r="M297" s="109">
        <v>19269.68</v>
      </c>
    </row>
    <row r="298" spans="1:13" ht="16.5" hidden="1" customHeight="1">
      <c r="A298" s="111" t="s">
        <v>1065</v>
      </c>
      <c r="B298" s="118" t="s">
        <v>1066</v>
      </c>
      <c r="C298" s="119" t="s">
        <v>86</v>
      </c>
      <c r="D298" s="118" t="s">
        <v>1067</v>
      </c>
      <c r="E298" s="118" t="s">
        <v>1068</v>
      </c>
      <c r="F298" s="119" t="s">
        <v>103</v>
      </c>
      <c r="G298" s="118">
        <v>176.4041</v>
      </c>
      <c r="H298" s="118">
        <v>3.88</v>
      </c>
      <c r="I298" s="124">
        <v>3.88</v>
      </c>
      <c r="J298" s="118">
        <v>4.5199999999999996</v>
      </c>
      <c r="K298" s="118">
        <v>16.52</v>
      </c>
      <c r="L298" s="118">
        <v>684.45</v>
      </c>
      <c r="M298" s="118">
        <v>797.35</v>
      </c>
    </row>
    <row r="299" spans="1:13" ht="16.5" hidden="1" customHeight="1">
      <c r="A299" s="111" t="s">
        <v>1069</v>
      </c>
      <c r="B299" s="118" t="s">
        <v>1066</v>
      </c>
      <c r="C299" s="119" t="s">
        <v>86</v>
      </c>
      <c r="D299" s="118" t="s">
        <v>1067</v>
      </c>
      <c r="E299" s="118" t="s">
        <v>1068</v>
      </c>
      <c r="F299" s="119" t="s">
        <v>103</v>
      </c>
      <c r="G299" s="118">
        <v>10.6228</v>
      </c>
      <c r="H299" s="118">
        <v>3.88</v>
      </c>
      <c r="I299" s="124">
        <v>3.88</v>
      </c>
      <c r="J299" s="118">
        <v>4.5209999999999999</v>
      </c>
      <c r="K299" s="118">
        <v>16.52</v>
      </c>
      <c r="L299" s="118">
        <v>41.22</v>
      </c>
      <c r="M299" s="118">
        <v>48.03</v>
      </c>
    </row>
    <row r="300" spans="1:13" ht="16.5" hidden="1" customHeight="1">
      <c r="A300" s="111" t="s">
        <v>1070</v>
      </c>
      <c r="B300" s="118" t="s">
        <v>342</v>
      </c>
      <c r="C300" s="119" t="s">
        <v>86</v>
      </c>
      <c r="D300" s="118" t="s">
        <v>343</v>
      </c>
      <c r="E300" s="118" t="s">
        <v>98</v>
      </c>
      <c r="F300" s="119" t="s">
        <v>344</v>
      </c>
      <c r="G300" s="118">
        <v>56.072600000000001</v>
      </c>
      <c r="H300" s="118">
        <v>59.37</v>
      </c>
      <c r="I300" s="124">
        <v>59.37</v>
      </c>
      <c r="J300" s="118">
        <v>69.180000000000007</v>
      </c>
      <c r="K300" s="118">
        <v>16.52</v>
      </c>
      <c r="L300" s="118">
        <v>3329.03</v>
      </c>
      <c r="M300" s="118">
        <v>3879.1</v>
      </c>
    </row>
    <row r="301" spans="1:13" ht="16.5" hidden="1" customHeight="1">
      <c r="A301" s="111" t="s">
        <v>1071</v>
      </c>
      <c r="B301" s="118" t="s">
        <v>342</v>
      </c>
      <c r="C301" s="119" t="s">
        <v>86</v>
      </c>
      <c r="D301" s="118" t="s">
        <v>343</v>
      </c>
      <c r="E301" s="118" t="s">
        <v>98</v>
      </c>
      <c r="F301" s="119" t="s">
        <v>344</v>
      </c>
      <c r="G301" s="118">
        <v>19.858000000000001</v>
      </c>
      <c r="H301" s="118">
        <v>59.37</v>
      </c>
      <c r="I301" s="124">
        <v>59.37</v>
      </c>
      <c r="J301" s="118">
        <v>69.177999999999997</v>
      </c>
      <c r="K301" s="118">
        <v>16.52</v>
      </c>
      <c r="L301" s="118">
        <v>1178.97</v>
      </c>
      <c r="M301" s="118">
        <v>1373.74</v>
      </c>
    </row>
    <row r="302" spans="1:13" ht="16.5" hidden="1" customHeight="1">
      <c r="A302" s="111" t="s">
        <v>1072</v>
      </c>
      <c r="B302" s="118" t="s">
        <v>347</v>
      </c>
      <c r="C302" s="119" t="s">
        <v>86</v>
      </c>
      <c r="D302" s="118" t="s">
        <v>348</v>
      </c>
      <c r="E302" s="118" t="s">
        <v>45</v>
      </c>
      <c r="F302" s="119" t="s">
        <v>142</v>
      </c>
      <c r="G302" s="118">
        <v>37.381799999999998</v>
      </c>
      <c r="H302" s="118">
        <v>9.2899999999999991</v>
      </c>
      <c r="I302" s="124">
        <v>9.2899999999999991</v>
      </c>
      <c r="J302" s="118">
        <v>10.82</v>
      </c>
      <c r="K302" s="118">
        <v>16.52</v>
      </c>
      <c r="L302" s="118">
        <v>347.28</v>
      </c>
      <c r="M302" s="118">
        <v>404.47</v>
      </c>
    </row>
    <row r="303" spans="1:13" ht="16.5" hidden="1" customHeight="1">
      <c r="A303" s="111" t="s">
        <v>1073</v>
      </c>
      <c r="B303" s="118" t="s">
        <v>347</v>
      </c>
      <c r="C303" s="119" t="s">
        <v>86</v>
      </c>
      <c r="D303" s="118" t="s">
        <v>348</v>
      </c>
      <c r="E303" s="118" t="s">
        <v>45</v>
      </c>
      <c r="F303" s="119" t="s">
        <v>142</v>
      </c>
      <c r="G303" s="118">
        <v>13.238300000000001</v>
      </c>
      <c r="H303" s="118">
        <v>9.2899999999999991</v>
      </c>
      <c r="I303" s="124">
        <v>9.2899999999999991</v>
      </c>
      <c r="J303" s="118">
        <v>10.824999999999999</v>
      </c>
      <c r="K303" s="118">
        <v>16.52</v>
      </c>
      <c r="L303" s="118">
        <v>122.98</v>
      </c>
      <c r="M303" s="118">
        <v>143.30000000000001</v>
      </c>
    </row>
    <row r="304" spans="1:13" ht="16.5" hidden="1" customHeight="1">
      <c r="A304" s="106" t="s">
        <v>1074</v>
      </c>
      <c r="B304" s="107" t="s">
        <v>1075</v>
      </c>
      <c r="C304" s="108" t="s">
        <v>86</v>
      </c>
      <c r="D304" s="107" t="s">
        <v>1076</v>
      </c>
      <c r="E304" s="107" t="s">
        <v>1077</v>
      </c>
      <c r="F304" s="108" t="s">
        <v>1078</v>
      </c>
      <c r="G304" s="107">
        <v>178.88759999999999</v>
      </c>
      <c r="H304" s="107">
        <v>11.97</v>
      </c>
      <c r="I304" s="120">
        <v>11.97</v>
      </c>
      <c r="J304" s="107">
        <v>13.946999999999999</v>
      </c>
      <c r="K304" s="107">
        <v>16.52</v>
      </c>
      <c r="L304" s="107">
        <v>2141.2800000000002</v>
      </c>
      <c r="M304" s="107">
        <v>2494.9499999999998</v>
      </c>
    </row>
    <row r="305" spans="1:13" ht="16.5" hidden="1" customHeight="1">
      <c r="A305" s="106" t="s">
        <v>1079</v>
      </c>
      <c r="B305" s="107" t="s">
        <v>351</v>
      </c>
      <c r="C305" s="108" t="s">
        <v>86</v>
      </c>
      <c r="D305" s="107" t="s">
        <v>352</v>
      </c>
      <c r="E305" s="107" t="s">
        <v>139</v>
      </c>
      <c r="F305" s="108" t="s">
        <v>344</v>
      </c>
      <c r="G305" s="107">
        <v>265.2</v>
      </c>
      <c r="H305" s="107">
        <v>0.93</v>
      </c>
      <c r="I305" s="120">
        <v>0.93</v>
      </c>
      <c r="J305" s="107">
        <v>1.08</v>
      </c>
      <c r="K305" s="107">
        <v>16.52</v>
      </c>
      <c r="L305" s="107">
        <v>246.64</v>
      </c>
      <c r="M305" s="107">
        <v>286.42</v>
      </c>
    </row>
    <row r="306" spans="1:13" ht="16.5" hidden="1" customHeight="1">
      <c r="A306" s="106" t="s">
        <v>1080</v>
      </c>
      <c r="B306" s="109" t="s">
        <v>1081</v>
      </c>
      <c r="C306" s="110" t="s">
        <v>86</v>
      </c>
      <c r="D306" s="109" t="s">
        <v>1082</v>
      </c>
      <c r="E306" s="109" t="s">
        <v>45</v>
      </c>
      <c r="F306" s="110" t="s">
        <v>127</v>
      </c>
      <c r="G306" s="109">
        <v>1980.8658</v>
      </c>
      <c r="H306" s="109">
        <v>250</v>
      </c>
      <c r="I306" s="155">
        <v>31.51</v>
      </c>
      <c r="J306" s="109">
        <v>35.61</v>
      </c>
      <c r="K306" s="109">
        <v>13</v>
      </c>
      <c r="L306" s="109">
        <v>62417.08</v>
      </c>
      <c r="M306" s="109">
        <v>70538.63</v>
      </c>
    </row>
    <row r="307" spans="1:13" ht="16.5" hidden="1" customHeight="1">
      <c r="A307" s="106" t="s">
        <v>1083</v>
      </c>
      <c r="B307" s="107" t="s">
        <v>1084</v>
      </c>
      <c r="C307" s="108" t="s">
        <v>86</v>
      </c>
      <c r="D307" s="107" t="s">
        <v>1085</v>
      </c>
      <c r="E307" s="107" t="s">
        <v>45</v>
      </c>
      <c r="F307" s="108" t="s">
        <v>344</v>
      </c>
      <c r="G307" s="107">
        <v>12875.366400000001</v>
      </c>
      <c r="H307" s="107">
        <v>0.05</v>
      </c>
      <c r="I307" s="120">
        <v>0.05</v>
      </c>
      <c r="J307" s="107">
        <v>0.06</v>
      </c>
      <c r="K307" s="107">
        <v>16.52</v>
      </c>
      <c r="L307" s="107">
        <v>643.77</v>
      </c>
      <c r="M307" s="107">
        <v>772.52</v>
      </c>
    </row>
    <row r="308" spans="1:13" ht="16.5" hidden="1" customHeight="1">
      <c r="A308" s="106" t="s">
        <v>1086</v>
      </c>
      <c r="B308" s="162" t="s">
        <v>354</v>
      </c>
      <c r="C308" s="163" t="s">
        <v>355</v>
      </c>
      <c r="D308" s="162" t="s">
        <v>356</v>
      </c>
      <c r="E308" s="162" t="s">
        <v>357</v>
      </c>
      <c r="F308" s="163" t="s">
        <v>127</v>
      </c>
      <c r="G308" s="162">
        <v>2021.1344999999999</v>
      </c>
      <c r="H308" s="162">
        <v>3.18</v>
      </c>
      <c r="I308" s="123">
        <v>3.18</v>
      </c>
      <c r="J308" s="162">
        <v>3.47</v>
      </c>
      <c r="K308" s="162">
        <v>9</v>
      </c>
      <c r="L308" s="162">
        <v>6427.21</v>
      </c>
      <c r="M308" s="162">
        <v>7013.34</v>
      </c>
    </row>
    <row r="309" spans="1:13" ht="16.5" hidden="1" customHeight="1">
      <c r="A309" s="106" t="s">
        <v>1087</v>
      </c>
      <c r="B309" s="107" t="s">
        <v>359</v>
      </c>
      <c r="C309" s="108" t="s">
        <v>86</v>
      </c>
      <c r="D309" s="107" t="s">
        <v>360</v>
      </c>
      <c r="E309" s="107" t="s">
        <v>45</v>
      </c>
      <c r="F309" s="108" t="s">
        <v>103</v>
      </c>
      <c r="G309" s="107">
        <v>4.6196999999999999</v>
      </c>
      <c r="H309" s="107">
        <v>17.09</v>
      </c>
      <c r="I309" s="120">
        <v>17.09</v>
      </c>
      <c r="J309" s="107">
        <v>19.91</v>
      </c>
      <c r="K309" s="107">
        <v>16.52</v>
      </c>
      <c r="L309" s="107">
        <v>78.95</v>
      </c>
      <c r="M309" s="107">
        <v>91.98</v>
      </c>
    </row>
    <row r="310" spans="1:13" ht="16.5" hidden="1" customHeight="1">
      <c r="A310" s="106" t="s">
        <v>1088</v>
      </c>
      <c r="B310" s="107" t="s">
        <v>362</v>
      </c>
      <c r="C310" s="108" t="s">
        <v>86</v>
      </c>
      <c r="D310" s="107" t="s">
        <v>363</v>
      </c>
      <c r="E310" s="107" t="s">
        <v>45</v>
      </c>
      <c r="F310" s="108" t="s">
        <v>103</v>
      </c>
      <c r="G310" s="107">
        <v>157.0711</v>
      </c>
      <c r="H310" s="107">
        <v>2.97</v>
      </c>
      <c r="I310" s="120">
        <v>2.97</v>
      </c>
      <c r="J310" s="107">
        <v>3.46</v>
      </c>
      <c r="K310" s="107">
        <v>16.52</v>
      </c>
      <c r="L310" s="107">
        <v>466.5</v>
      </c>
      <c r="M310" s="107">
        <v>543.47</v>
      </c>
    </row>
    <row r="311" spans="1:13" ht="16.5" hidden="1" customHeight="1">
      <c r="A311" s="106" t="s">
        <v>1089</v>
      </c>
      <c r="B311" s="107" t="s">
        <v>365</v>
      </c>
      <c r="C311" s="108" t="s">
        <v>86</v>
      </c>
      <c r="D311" s="107" t="s">
        <v>366</v>
      </c>
      <c r="E311" s="107" t="s">
        <v>45</v>
      </c>
      <c r="F311" s="108" t="s">
        <v>9</v>
      </c>
      <c r="G311" s="107">
        <v>28.8734</v>
      </c>
      <c r="H311" s="107">
        <v>432</v>
      </c>
      <c r="I311" s="120">
        <v>432</v>
      </c>
      <c r="J311" s="107">
        <v>503.37</v>
      </c>
      <c r="K311" s="107">
        <v>16.52</v>
      </c>
      <c r="L311" s="107">
        <v>12473.31</v>
      </c>
      <c r="M311" s="107">
        <v>14534</v>
      </c>
    </row>
    <row r="312" spans="1:13" ht="16.5" hidden="1" customHeight="1">
      <c r="A312" s="106" t="s">
        <v>1090</v>
      </c>
      <c r="B312" s="107" t="s">
        <v>1091</v>
      </c>
      <c r="C312" s="108" t="s">
        <v>86</v>
      </c>
      <c r="D312" s="107" t="s">
        <v>1092</v>
      </c>
      <c r="E312" s="107" t="s">
        <v>45</v>
      </c>
      <c r="F312" s="108" t="s">
        <v>1093</v>
      </c>
      <c r="G312" s="107">
        <v>2523.2628</v>
      </c>
      <c r="H312" s="107">
        <v>2.2999999999999998</v>
      </c>
      <c r="I312" s="120">
        <v>2.2999999999999998</v>
      </c>
      <c r="J312" s="107">
        <v>2.68</v>
      </c>
      <c r="K312" s="107">
        <v>16.52</v>
      </c>
      <c r="L312" s="107">
        <v>5803.5</v>
      </c>
      <c r="M312" s="107">
        <v>6762.34</v>
      </c>
    </row>
    <row r="313" spans="1:13" ht="16.5" hidden="1" customHeight="1">
      <c r="A313" s="106" t="s">
        <v>1094</v>
      </c>
      <c r="B313" s="107" t="s">
        <v>1095</v>
      </c>
      <c r="C313" s="108" t="s">
        <v>86</v>
      </c>
      <c r="D313" s="107" t="s">
        <v>1096</v>
      </c>
      <c r="E313" s="107" t="s">
        <v>1097</v>
      </c>
      <c r="F313" s="108" t="s">
        <v>138</v>
      </c>
      <c r="G313" s="107">
        <v>1513.9576999999999</v>
      </c>
      <c r="H313" s="107">
        <v>19.97</v>
      </c>
      <c r="I313" s="120">
        <v>19.97</v>
      </c>
      <c r="J313" s="107">
        <v>23.27</v>
      </c>
      <c r="K313" s="107">
        <v>16.52</v>
      </c>
      <c r="L313" s="107">
        <v>30233.74</v>
      </c>
      <c r="M313" s="107">
        <v>35229.800000000003</v>
      </c>
    </row>
    <row r="314" spans="1:13" ht="16.5" hidden="1" customHeight="1">
      <c r="A314" s="106" t="s">
        <v>1098</v>
      </c>
      <c r="B314" s="107" t="s">
        <v>1099</v>
      </c>
      <c r="C314" s="108" t="s">
        <v>86</v>
      </c>
      <c r="D314" s="107" t="s">
        <v>1100</v>
      </c>
      <c r="E314" s="107" t="s">
        <v>76</v>
      </c>
      <c r="F314" s="108" t="s">
        <v>127</v>
      </c>
      <c r="G314" s="107">
        <v>60.026400000000002</v>
      </c>
      <c r="H314" s="107">
        <v>0.86</v>
      </c>
      <c r="I314" s="120">
        <v>0.86</v>
      </c>
      <c r="J314" s="107">
        <v>1</v>
      </c>
      <c r="K314" s="107">
        <v>16.52</v>
      </c>
      <c r="L314" s="107">
        <v>51.62</v>
      </c>
      <c r="M314" s="107">
        <v>60.03</v>
      </c>
    </row>
    <row r="315" spans="1:13" ht="16.5" hidden="1" customHeight="1">
      <c r="A315" s="111" t="s">
        <v>1101</v>
      </c>
      <c r="B315" s="118" t="s">
        <v>1102</v>
      </c>
      <c r="C315" s="119" t="s">
        <v>86</v>
      </c>
      <c r="D315" s="118" t="s">
        <v>1103</v>
      </c>
      <c r="E315" s="118" t="s">
        <v>45</v>
      </c>
      <c r="F315" s="119" t="s">
        <v>103</v>
      </c>
      <c r="G315" s="118">
        <v>334.90289999999999</v>
      </c>
      <c r="H315" s="118">
        <v>11.47</v>
      </c>
      <c r="I315" s="124">
        <v>11.47</v>
      </c>
      <c r="J315" s="118">
        <v>13.36</v>
      </c>
      <c r="K315" s="118">
        <v>16.52</v>
      </c>
      <c r="L315" s="118">
        <v>3841.34</v>
      </c>
      <c r="M315" s="118">
        <v>4474.3</v>
      </c>
    </row>
    <row r="316" spans="1:13" ht="16.5" hidden="1" customHeight="1">
      <c r="A316" s="111" t="s">
        <v>1104</v>
      </c>
      <c r="B316" s="118" t="s">
        <v>1102</v>
      </c>
      <c r="C316" s="119" t="s">
        <v>86</v>
      </c>
      <c r="D316" s="118" t="s">
        <v>1103</v>
      </c>
      <c r="E316" s="118" t="s">
        <v>45</v>
      </c>
      <c r="F316" s="119" t="s">
        <v>103</v>
      </c>
      <c r="G316" s="118">
        <v>2.41</v>
      </c>
      <c r="H316" s="118">
        <v>11.47</v>
      </c>
      <c r="I316" s="124">
        <v>11.47</v>
      </c>
      <c r="J316" s="118">
        <v>11.47</v>
      </c>
      <c r="K316" s="118">
        <v>0</v>
      </c>
      <c r="L316" s="118">
        <v>27.64</v>
      </c>
      <c r="M316" s="118">
        <v>27.64</v>
      </c>
    </row>
    <row r="317" spans="1:13" ht="16.5" hidden="1" customHeight="1">
      <c r="A317" s="111" t="s">
        <v>1105</v>
      </c>
      <c r="B317" s="118" t="s">
        <v>1102</v>
      </c>
      <c r="C317" s="119" t="s">
        <v>86</v>
      </c>
      <c r="D317" s="118" t="s">
        <v>1103</v>
      </c>
      <c r="E317" s="118" t="s">
        <v>45</v>
      </c>
      <c r="F317" s="119" t="s">
        <v>103</v>
      </c>
      <c r="G317" s="118">
        <v>69.051000000000002</v>
      </c>
      <c r="H317" s="118">
        <v>11.47</v>
      </c>
      <c r="I317" s="124">
        <v>11.47</v>
      </c>
      <c r="J317" s="118">
        <v>13.365</v>
      </c>
      <c r="K317" s="118">
        <v>16.52</v>
      </c>
      <c r="L317" s="118">
        <v>792.01</v>
      </c>
      <c r="M317" s="118">
        <v>922.87</v>
      </c>
    </row>
    <row r="318" spans="1:13" ht="16.5" hidden="1" customHeight="1">
      <c r="A318" s="106" t="s">
        <v>1106</v>
      </c>
      <c r="B318" s="107" t="s">
        <v>1107</v>
      </c>
      <c r="C318" s="108" t="s">
        <v>86</v>
      </c>
      <c r="D318" s="107" t="s">
        <v>1108</v>
      </c>
      <c r="E318" s="107" t="s">
        <v>1109</v>
      </c>
      <c r="F318" s="108" t="s">
        <v>344</v>
      </c>
      <c r="G318" s="107">
        <v>5718.8352000000004</v>
      </c>
      <c r="H318" s="107">
        <v>0.17</v>
      </c>
      <c r="I318" s="120">
        <v>0.17</v>
      </c>
      <c r="J318" s="107">
        <v>0.2</v>
      </c>
      <c r="K318" s="107">
        <v>16.52</v>
      </c>
      <c r="L318" s="107">
        <v>972.2</v>
      </c>
      <c r="M318" s="107">
        <v>1143.77</v>
      </c>
    </row>
    <row r="319" spans="1:13" ht="16.5" hidden="1" customHeight="1">
      <c r="A319" s="111" t="s">
        <v>1110</v>
      </c>
      <c r="B319" s="125" t="s">
        <v>368</v>
      </c>
      <c r="C319" s="126" t="s">
        <v>86</v>
      </c>
      <c r="D319" s="125" t="s">
        <v>369</v>
      </c>
      <c r="E319" s="125" t="s">
        <v>45</v>
      </c>
      <c r="F319" s="126" t="s">
        <v>43</v>
      </c>
      <c r="G319" s="125">
        <v>4474.7843999999996</v>
      </c>
      <c r="H319" s="125">
        <v>4.58</v>
      </c>
      <c r="I319" s="155">
        <v>3.8</v>
      </c>
      <c r="J319" s="125">
        <v>3.911</v>
      </c>
      <c r="K319" s="125">
        <v>2.92</v>
      </c>
      <c r="L319" s="125">
        <v>17004.18</v>
      </c>
      <c r="M319" s="125">
        <v>17500.88</v>
      </c>
    </row>
    <row r="320" spans="1:13" ht="16.5" hidden="1" customHeight="1">
      <c r="A320" s="111" t="s">
        <v>1111</v>
      </c>
      <c r="B320" s="125" t="s">
        <v>368</v>
      </c>
      <c r="C320" s="126" t="s">
        <v>86</v>
      </c>
      <c r="D320" s="125" t="s">
        <v>369</v>
      </c>
      <c r="E320" s="125" t="s">
        <v>45</v>
      </c>
      <c r="F320" s="126" t="s">
        <v>43</v>
      </c>
      <c r="G320" s="125">
        <v>6.3935000000000004</v>
      </c>
      <c r="H320" s="125">
        <v>4.58</v>
      </c>
      <c r="I320" s="155">
        <v>3.8</v>
      </c>
      <c r="J320" s="125">
        <v>3.8</v>
      </c>
      <c r="K320" s="125">
        <v>0</v>
      </c>
      <c r="L320" s="125">
        <v>24.3</v>
      </c>
      <c r="M320" s="125">
        <v>24.3</v>
      </c>
    </row>
    <row r="321" spans="1:13" ht="16.5" hidden="1" customHeight="1">
      <c r="A321" s="111" t="s">
        <v>1112</v>
      </c>
      <c r="B321" s="125" t="s">
        <v>368</v>
      </c>
      <c r="C321" s="126" t="s">
        <v>86</v>
      </c>
      <c r="D321" s="125" t="s">
        <v>369</v>
      </c>
      <c r="E321" s="125" t="s">
        <v>45</v>
      </c>
      <c r="F321" s="126" t="s">
        <v>43</v>
      </c>
      <c r="G321" s="125">
        <v>4.8672000000000004</v>
      </c>
      <c r="H321" s="125">
        <v>4.58</v>
      </c>
      <c r="I321" s="155">
        <v>3.8</v>
      </c>
      <c r="J321" s="125">
        <v>3.9140000000000001</v>
      </c>
      <c r="K321" s="125">
        <v>3</v>
      </c>
      <c r="L321" s="125">
        <v>18.5</v>
      </c>
      <c r="M321" s="125">
        <v>19.05</v>
      </c>
    </row>
    <row r="322" spans="1:13" ht="16.5" hidden="1" customHeight="1">
      <c r="A322" s="106" t="s">
        <v>1113</v>
      </c>
      <c r="B322" s="107" t="s">
        <v>1114</v>
      </c>
      <c r="C322" s="108" t="s">
        <v>86</v>
      </c>
      <c r="D322" s="107" t="s">
        <v>1115</v>
      </c>
      <c r="E322" s="107" t="s">
        <v>1116</v>
      </c>
      <c r="F322" s="108" t="s">
        <v>1117</v>
      </c>
      <c r="G322" s="107">
        <v>4.8349000000000002</v>
      </c>
      <c r="H322" s="107">
        <v>5.74</v>
      </c>
      <c r="I322" s="120">
        <v>5.74</v>
      </c>
      <c r="J322" s="107">
        <v>6.69</v>
      </c>
      <c r="K322" s="107">
        <v>16.52</v>
      </c>
      <c r="L322" s="107">
        <v>27.75</v>
      </c>
      <c r="M322" s="107">
        <v>32.35</v>
      </c>
    </row>
    <row r="323" spans="1:13" ht="16.5" hidden="1" customHeight="1">
      <c r="A323" s="106" t="s">
        <v>1118</v>
      </c>
      <c r="B323" s="107" t="s">
        <v>1119</v>
      </c>
      <c r="C323" s="108" t="s">
        <v>86</v>
      </c>
      <c r="D323" s="107" t="s">
        <v>1120</v>
      </c>
      <c r="E323" s="107" t="s">
        <v>45</v>
      </c>
      <c r="F323" s="108" t="s">
        <v>142</v>
      </c>
      <c r="G323" s="107">
        <v>3.0482</v>
      </c>
      <c r="H323" s="107">
        <v>7.05</v>
      </c>
      <c r="I323" s="120">
        <v>7.05</v>
      </c>
      <c r="J323" s="107">
        <v>8.2100000000000009</v>
      </c>
      <c r="K323" s="107">
        <v>16.52</v>
      </c>
      <c r="L323" s="107">
        <v>21.49</v>
      </c>
      <c r="M323" s="107">
        <v>25.03</v>
      </c>
    </row>
    <row r="324" spans="1:13" ht="16.5" hidden="1" customHeight="1">
      <c r="A324" s="106" t="s">
        <v>1121</v>
      </c>
      <c r="B324" s="107" t="s">
        <v>1122</v>
      </c>
      <c r="C324" s="108" t="s">
        <v>86</v>
      </c>
      <c r="D324" s="107" t="s">
        <v>1123</v>
      </c>
      <c r="E324" s="107" t="s">
        <v>1124</v>
      </c>
      <c r="F324" s="108" t="s">
        <v>344</v>
      </c>
      <c r="G324" s="107">
        <v>148.4144</v>
      </c>
      <c r="H324" s="107">
        <v>13.08</v>
      </c>
      <c r="I324" s="120">
        <v>13.08</v>
      </c>
      <c r="J324" s="107">
        <v>15.24</v>
      </c>
      <c r="K324" s="107">
        <v>16.52</v>
      </c>
      <c r="L324" s="107">
        <v>1941.26</v>
      </c>
      <c r="M324" s="107">
        <v>2261.84</v>
      </c>
    </row>
    <row r="325" spans="1:13" ht="16.5" hidden="1" customHeight="1">
      <c r="A325" s="106" t="s">
        <v>1125</v>
      </c>
      <c r="B325" s="109" t="s">
        <v>1126</v>
      </c>
      <c r="C325" s="110" t="s">
        <v>86</v>
      </c>
      <c r="D325" s="109" t="s">
        <v>1127</v>
      </c>
      <c r="E325" s="109" t="s">
        <v>45</v>
      </c>
      <c r="F325" s="110" t="s">
        <v>138</v>
      </c>
      <c r="G325" s="109">
        <v>6.883</v>
      </c>
      <c r="H325" s="109">
        <v>5.62</v>
      </c>
      <c r="I325" s="121">
        <v>5.92</v>
      </c>
      <c r="J325" s="109">
        <v>6.8979999999999997</v>
      </c>
      <c r="K325" s="109">
        <v>16.52</v>
      </c>
      <c r="L325" s="109">
        <v>40.75</v>
      </c>
      <c r="M325" s="109">
        <v>47.48</v>
      </c>
    </row>
    <row r="326" spans="1:13" ht="16.5" hidden="1" customHeight="1">
      <c r="A326" s="106" t="s">
        <v>1128</v>
      </c>
      <c r="B326" s="109" t="s">
        <v>1129</v>
      </c>
      <c r="C326" s="110" t="s">
        <v>86</v>
      </c>
      <c r="D326" s="109" t="s">
        <v>1130</v>
      </c>
      <c r="E326" s="109" t="s">
        <v>45</v>
      </c>
      <c r="F326" s="110" t="s">
        <v>138</v>
      </c>
      <c r="G326" s="109">
        <v>22.734200000000001</v>
      </c>
      <c r="H326" s="109">
        <v>5.24</v>
      </c>
      <c r="I326" s="121">
        <v>5.92</v>
      </c>
      <c r="J326" s="109">
        <v>6.8979999999999997</v>
      </c>
      <c r="K326" s="109">
        <v>16.52</v>
      </c>
      <c r="L326" s="109">
        <v>134.59</v>
      </c>
      <c r="M326" s="109">
        <v>156.82</v>
      </c>
    </row>
    <row r="327" spans="1:13" ht="16.5" hidden="1" customHeight="1">
      <c r="A327" s="106" t="s">
        <v>1131</v>
      </c>
      <c r="B327" s="162" t="s">
        <v>372</v>
      </c>
      <c r="C327" s="163" t="s">
        <v>355</v>
      </c>
      <c r="D327" s="162" t="s">
        <v>373</v>
      </c>
      <c r="E327" s="162" t="s">
        <v>374</v>
      </c>
      <c r="F327" s="163" t="s">
        <v>142</v>
      </c>
      <c r="G327" s="162">
        <v>2</v>
      </c>
      <c r="H327" s="162">
        <v>8200</v>
      </c>
      <c r="I327" s="123">
        <v>8200</v>
      </c>
      <c r="J327" s="162">
        <v>9554.64</v>
      </c>
      <c r="K327" s="162">
        <v>16.52</v>
      </c>
      <c r="L327" s="162">
        <v>16400</v>
      </c>
      <c r="M327" s="162">
        <v>19109.28</v>
      </c>
    </row>
    <row r="328" spans="1:13" ht="16.5" hidden="1" customHeight="1">
      <c r="A328" s="106" t="s">
        <v>1132</v>
      </c>
      <c r="B328" s="162" t="s">
        <v>376</v>
      </c>
      <c r="C328" s="163" t="s">
        <v>355</v>
      </c>
      <c r="D328" s="162" t="s">
        <v>377</v>
      </c>
      <c r="E328" s="162" t="s">
        <v>378</v>
      </c>
      <c r="F328" s="163" t="s">
        <v>9</v>
      </c>
      <c r="G328" s="162">
        <v>4.2999999999999997E-2</v>
      </c>
      <c r="H328" s="162">
        <v>5600</v>
      </c>
      <c r="I328" s="123">
        <v>5600</v>
      </c>
      <c r="J328" s="162">
        <v>6525.12</v>
      </c>
      <c r="K328" s="162">
        <v>16.52</v>
      </c>
      <c r="L328" s="162">
        <v>240.8</v>
      </c>
      <c r="M328" s="162">
        <v>280.58</v>
      </c>
    </row>
    <row r="329" spans="1:13" ht="16.5" hidden="1" customHeight="1">
      <c r="A329" s="111" t="s">
        <v>1133</v>
      </c>
      <c r="B329" s="142" t="s">
        <v>380</v>
      </c>
      <c r="C329" s="143" t="s">
        <v>381</v>
      </c>
      <c r="D329" s="142" t="s">
        <v>382</v>
      </c>
      <c r="E329" s="142" t="s">
        <v>383</v>
      </c>
      <c r="F329" s="143" t="s">
        <v>43</v>
      </c>
      <c r="G329" s="142">
        <v>39.821100000000001</v>
      </c>
      <c r="H329" s="142">
        <v>259.55</v>
      </c>
      <c r="I329" s="121">
        <v>614.32000000000005</v>
      </c>
      <c r="J329" s="142">
        <v>614.36</v>
      </c>
      <c r="K329" s="142" t="s">
        <v>45</v>
      </c>
      <c r="L329" s="142">
        <v>24462.9</v>
      </c>
      <c r="M329" s="142">
        <v>24464.49</v>
      </c>
    </row>
    <row r="330" spans="1:13" ht="16.5" hidden="1" customHeight="1">
      <c r="A330" s="111" t="s">
        <v>1134</v>
      </c>
      <c r="B330" s="142" t="s">
        <v>380</v>
      </c>
      <c r="C330" s="143" t="s">
        <v>381</v>
      </c>
      <c r="D330" s="142" t="s">
        <v>382</v>
      </c>
      <c r="E330" s="142" t="s">
        <v>383</v>
      </c>
      <c r="F330" s="143" t="s">
        <v>43</v>
      </c>
      <c r="G330" s="142">
        <v>26.733599999999999</v>
      </c>
      <c r="H330" s="142">
        <v>259.55</v>
      </c>
      <c r="I330" s="121">
        <v>643.29</v>
      </c>
      <c r="J330" s="142">
        <v>643.32000000000005</v>
      </c>
      <c r="K330" s="142" t="s">
        <v>45</v>
      </c>
      <c r="L330" s="142">
        <v>17197.46</v>
      </c>
      <c r="M330" s="142">
        <v>17198.259999999998</v>
      </c>
    </row>
    <row r="331" spans="1:13" ht="16.5" hidden="1" customHeight="1">
      <c r="A331" s="106" t="s">
        <v>1135</v>
      </c>
      <c r="B331" s="162" t="s">
        <v>385</v>
      </c>
      <c r="C331" s="163" t="s">
        <v>355</v>
      </c>
      <c r="D331" s="162" t="s">
        <v>386</v>
      </c>
      <c r="E331" s="162" t="s">
        <v>387</v>
      </c>
      <c r="F331" s="163" t="s">
        <v>43</v>
      </c>
      <c r="G331" s="162">
        <v>2.2797000000000001</v>
      </c>
      <c r="H331" s="162">
        <v>665.11</v>
      </c>
      <c r="I331" s="123">
        <v>665.11</v>
      </c>
      <c r="J331" s="162">
        <v>774.98599999999999</v>
      </c>
      <c r="K331" s="162">
        <v>16.52</v>
      </c>
      <c r="L331" s="162">
        <v>1516.25</v>
      </c>
      <c r="M331" s="162">
        <v>1766.74</v>
      </c>
    </row>
    <row r="332" spans="1:13" ht="16.5" hidden="1" customHeight="1">
      <c r="A332" s="111" t="s">
        <v>1136</v>
      </c>
      <c r="B332" s="164" t="s">
        <v>389</v>
      </c>
      <c r="C332" s="165" t="s">
        <v>355</v>
      </c>
      <c r="D332" s="164" t="s">
        <v>386</v>
      </c>
      <c r="E332" s="164" t="s">
        <v>390</v>
      </c>
      <c r="F332" s="165" t="s">
        <v>43</v>
      </c>
      <c r="G332" s="164">
        <v>27.260999999999999</v>
      </c>
      <c r="H332" s="164">
        <v>0</v>
      </c>
      <c r="I332" s="144">
        <v>0</v>
      </c>
      <c r="J332" s="164">
        <v>0</v>
      </c>
      <c r="K332" s="164">
        <v>16.52</v>
      </c>
      <c r="L332" s="164">
        <v>0</v>
      </c>
      <c r="M332" s="164">
        <v>0</v>
      </c>
    </row>
    <row r="333" spans="1:13" ht="16.5" hidden="1" customHeight="1">
      <c r="A333" s="111" t="s">
        <v>1137</v>
      </c>
      <c r="B333" s="164" t="s">
        <v>389</v>
      </c>
      <c r="C333" s="165" t="s">
        <v>355</v>
      </c>
      <c r="D333" s="164" t="s">
        <v>386</v>
      </c>
      <c r="E333" s="164" t="s">
        <v>390</v>
      </c>
      <c r="F333" s="165" t="s">
        <v>43</v>
      </c>
      <c r="G333" s="164">
        <v>24.780200000000001</v>
      </c>
      <c r="H333" s="164">
        <v>665.11</v>
      </c>
      <c r="I333" s="144">
        <v>665.11</v>
      </c>
      <c r="J333" s="164">
        <v>774.98599999999999</v>
      </c>
      <c r="K333" s="164">
        <v>16.52</v>
      </c>
      <c r="L333" s="164">
        <v>16481.560000000001</v>
      </c>
      <c r="M333" s="164">
        <v>19204.310000000001</v>
      </c>
    </row>
    <row r="334" spans="1:13" ht="16.5" hidden="1" customHeight="1">
      <c r="A334" s="106" t="s">
        <v>1138</v>
      </c>
      <c r="B334" s="162" t="s">
        <v>389</v>
      </c>
      <c r="C334" s="163" t="s">
        <v>355</v>
      </c>
      <c r="D334" s="162" t="s">
        <v>425</v>
      </c>
      <c r="E334" s="162" t="s">
        <v>390</v>
      </c>
      <c r="F334" s="163" t="s">
        <v>43</v>
      </c>
      <c r="G334" s="162">
        <v>13.3009</v>
      </c>
      <c r="H334" s="162">
        <v>665.11</v>
      </c>
      <c r="I334" s="123">
        <v>665.11</v>
      </c>
      <c r="J334" s="162">
        <v>774.98599999999999</v>
      </c>
      <c r="K334" s="162">
        <v>16.52</v>
      </c>
      <c r="L334" s="162">
        <v>8846.56</v>
      </c>
      <c r="M334" s="162">
        <v>10308.01</v>
      </c>
    </row>
    <row r="335" spans="1:13" ht="16.5" hidden="1" customHeight="1">
      <c r="A335" s="106" t="s">
        <v>1139</v>
      </c>
      <c r="B335" s="162" t="s">
        <v>389</v>
      </c>
      <c r="C335" s="163" t="s">
        <v>355</v>
      </c>
      <c r="D335" s="162" t="s">
        <v>393</v>
      </c>
      <c r="E335" s="162" t="s">
        <v>390</v>
      </c>
      <c r="F335" s="163" t="s">
        <v>43</v>
      </c>
      <c r="G335" s="162">
        <v>386.93200000000002</v>
      </c>
      <c r="H335" s="162">
        <v>665.11</v>
      </c>
      <c r="I335" s="123">
        <v>665.11</v>
      </c>
      <c r="J335" s="162">
        <v>774.98599999999999</v>
      </c>
      <c r="K335" s="162">
        <v>16.52</v>
      </c>
      <c r="L335" s="162">
        <v>257352.34</v>
      </c>
      <c r="M335" s="162">
        <v>299866.88</v>
      </c>
    </row>
    <row r="336" spans="1:13" ht="16.5" hidden="1" customHeight="1">
      <c r="A336" s="106" t="s">
        <v>1140</v>
      </c>
      <c r="B336" s="162" t="s">
        <v>395</v>
      </c>
      <c r="C336" s="163" t="s">
        <v>355</v>
      </c>
      <c r="D336" s="162" t="s">
        <v>386</v>
      </c>
      <c r="E336" s="162" t="s">
        <v>396</v>
      </c>
      <c r="F336" s="163" t="s">
        <v>43</v>
      </c>
      <c r="G336" s="162">
        <v>20.2301</v>
      </c>
      <c r="H336" s="162">
        <v>665.11</v>
      </c>
      <c r="I336" s="123">
        <v>665.11</v>
      </c>
      <c r="J336" s="162">
        <v>774.98599999999999</v>
      </c>
      <c r="K336" s="162">
        <v>16.52</v>
      </c>
      <c r="L336" s="162">
        <v>13455.24</v>
      </c>
      <c r="M336" s="162">
        <v>15678.04</v>
      </c>
    </row>
    <row r="337" spans="1:13" ht="16.5" hidden="1" customHeight="1">
      <c r="A337" s="106" t="s">
        <v>1141</v>
      </c>
      <c r="B337" s="162" t="s">
        <v>395</v>
      </c>
      <c r="C337" s="163" t="s">
        <v>355</v>
      </c>
      <c r="D337" s="162" t="s">
        <v>425</v>
      </c>
      <c r="E337" s="162" t="s">
        <v>396</v>
      </c>
      <c r="F337" s="163" t="s">
        <v>43</v>
      </c>
      <c r="G337" s="162">
        <v>48.749499999999998</v>
      </c>
      <c r="H337" s="162">
        <v>665.11</v>
      </c>
      <c r="I337" s="123">
        <v>665.11</v>
      </c>
      <c r="J337" s="162">
        <v>774.98599999999999</v>
      </c>
      <c r="K337" s="162">
        <v>16.52</v>
      </c>
      <c r="L337" s="162">
        <v>32423.78</v>
      </c>
      <c r="M337" s="162">
        <v>37780.18</v>
      </c>
    </row>
    <row r="338" spans="1:13" ht="16.5" hidden="1" customHeight="1">
      <c r="A338" s="106" t="s">
        <v>1142</v>
      </c>
      <c r="B338" s="162" t="s">
        <v>395</v>
      </c>
      <c r="C338" s="163" t="s">
        <v>355</v>
      </c>
      <c r="D338" s="162" t="s">
        <v>425</v>
      </c>
      <c r="E338" s="162" t="s">
        <v>1143</v>
      </c>
      <c r="F338" s="163" t="s">
        <v>43</v>
      </c>
      <c r="G338" s="162">
        <v>16.119499999999999</v>
      </c>
      <c r="H338" s="162">
        <v>665.11</v>
      </c>
      <c r="I338" s="123">
        <v>665.11</v>
      </c>
      <c r="J338" s="162">
        <v>774.98599999999999</v>
      </c>
      <c r="K338" s="162">
        <v>16.52</v>
      </c>
      <c r="L338" s="162">
        <v>10721.24</v>
      </c>
      <c r="M338" s="162">
        <v>12492.39</v>
      </c>
    </row>
    <row r="339" spans="1:13" ht="16.5" hidden="1" customHeight="1">
      <c r="A339" s="106" t="s">
        <v>1144</v>
      </c>
      <c r="B339" s="162" t="s">
        <v>395</v>
      </c>
      <c r="C339" s="163" t="s">
        <v>355</v>
      </c>
      <c r="D339" s="162" t="s">
        <v>398</v>
      </c>
      <c r="E339" s="162" t="s">
        <v>396</v>
      </c>
      <c r="F339" s="163" t="s">
        <v>43</v>
      </c>
      <c r="G339" s="162">
        <v>13.687900000000001</v>
      </c>
      <c r="H339" s="162">
        <v>665.11</v>
      </c>
      <c r="I339" s="123">
        <v>665.11</v>
      </c>
      <c r="J339" s="162">
        <v>774.98599999999999</v>
      </c>
      <c r="K339" s="162">
        <v>16.52</v>
      </c>
      <c r="L339" s="162">
        <v>9103.9599999999991</v>
      </c>
      <c r="M339" s="162">
        <v>10607.93</v>
      </c>
    </row>
    <row r="340" spans="1:13" ht="16.5" hidden="1" customHeight="1">
      <c r="A340" s="106" t="s">
        <v>1145</v>
      </c>
      <c r="B340" s="162" t="s">
        <v>400</v>
      </c>
      <c r="C340" s="163" t="s">
        <v>355</v>
      </c>
      <c r="D340" s="162" t="s">
        <v>386</v>
      </c>
      <c r="E340" s="162" t="s">
        <v>401</v>
      </c>
      <c r="F340" s="163" t="s">
        <v>43</v>
      </c>
      <c r="G340" s="162">
        <v>6.3940999999999999</v>
      </c>
      <c r="H340" s="162">
        <v>660.41</v>
      </c>
      <c r="I340" s="123">
        <v>660.41</v>
      </c>
      <c r="J340" s="162">
        <v>769.51</v>
      </c>
      <c r="K340" s="162">
        <v>16.52</v>
      </c>
      <c r="L340" s="162">
        <v>4222.7299999999996</v>
      </c>
      <c r="M340" s="162">
        <v>4920.32</v>
      </c>
    </row>
    <row r="341" spans="1:13" ht="16.5" hidden="1" customHeight="1">
      <c r="A341" s="106" t="s">
        <v>1146</v>
      </c>
      <c r="B341" s="162" t="s">
        <v>400</v>
      </c>
      <c r="C341" s="163" t="s">
        <v>355</v>
      </c>
      <c r="D341" s="162" t="s">
        <v>1147</v>
      </c>
      <c r="E341" s="162" t="s">
        <v>390</v>
      </c>
      <c r="F341" s="163" t="s">
        <v>43</v>
      </c>
      <c r="G341" s="162">
        <v>344.73779999999999</v>
      </c>
      <c r="H341" s="162">
        <v>665.11</v>
      </c>
      <c r="I341" s="123">
        <v>665.11</v>
      </c>
      <c r="J341" s="162">
        <v>774.98599999999999</v>
      </c>
      <c r="K341" s="162">
        <v>16.52</v>
      </c>
      <c r="L341" s="162">
        <v>229288.56</v>
      </c>
      <c r="M341" s="162">
        <v>267166.96999999997</v>
      </c>
    </row>
    <row r="342" spans="1:13" ht="16.5" hidden="1" customHeight="1">
      <c r="A342" s="106" t="s">
        <v>1148</v>
      </c>
      <c r="B342" s="162" t="s">
        <v>400</v>
      </c>
      <c r="C342" s="163" t="s">
        <v>355</v>
      </c>
      <c r="D342" s="162" t="s">
        <v>1147</v>
      </c>
      <c r="E342" s="162" t="s">
        <v>1149</v>
      </c>
      <c r="F342" s="163" t="s">
        <v>43</v>
      </c>
      <c r="G342" s="162">
        <v>28.666</v>
      </c>
      <c r="H342" s="162">
        <v>649.77</v>
      </c>
      <c r="I342" s="123">
        <v>649.77</v>
      </c>
      <c r="J342" s="162">
        <v>757.11199999999997</v>
      </c>
      <c r="K342" s="162">
        <v>16.52</v>
      </c>
      <c r="L342" s="162">
        <v>18626.310000000001</v>
      </c>
      <c r="M342" s="162">
        <v>21703.37</v>
      </c>
    </row>
    <row r="343" spans="1:13" ht="16.5" hidden="1" customHeight="1">
      <c r="A343" s="106" t="s">
        <v>1150</v>
      </c>
      <c r="B343" s="162" t="s">
        <v>400</v>
      </c>
      <c r="C343" s="163" t="s">
        <v>355</v>
      </c>
      <c r="D343" s="162" t="s">
        <v>398</v>
      </c>
      <c r="E343" s="162" t="s">
        <v>401</v>
      </c>
      <c r="F343" s="163" t="s">
        <v>43</v>
      </c>
      <c r="G343" s="162">
        <v>150.1361</v>
      </c>
      <c r="H343" s="162">
        <v>665.11</v>
      </c>
      <c r="I343" s="123">
        <v>665.11</v>
      </c>
      <c r="J343" s="162">
        <v>774.98599999999999</v>
      </c>
      <c r="K343" s="162">
        <v>16.52</v>
      </c>
      <c r="L343" s="162">
        <v>99857.02</v>
      </c>
      <c r="M343" s="162">
        <v>116353.38</v>
      </c>
    </row>
    <row r="344" spans="1:13" ht="16.5" hidden="1" customHeight="1">
      <c r="A344" s="106" t="s">
        <v>1151</v>
      </c>
      <c r="B344" s="162" t="s">
        <v>400</v>
      </c>
      <c r="C344" s="163" t="s">
        <v>355</v>
      </c>
      <c r="D344" s="162" t="s">
        <v>398</v>
      </c>
      <c r="E344" s="162" t="s">
        <v>396</v>
      </c>
      <c r="F344" s="163" t="s">
        <v>43</v>
      </c>
      <c r="G344" s="162">
        <v>71.577299999999994</v>
      </c>
      <c r="H344" s="162">
        <v>665.11</v>
      </c>
      <c r="I344" s="123">
        <v>665.11</v>
      </c>
      <c r="J344" s="162">
        <v>774.98599999999999</v>
      </c>
      <c r="K344" s="162">
        <v>16.52</v>
      </c>
      <c r="L344" s="162">
        <v>47606.78</v>
      </c>
      <c r="M344" s="162">
        <v>55471.41</v>
      </c>
    </row>
    <row r="345" spans="1:13" ht="16.5" hidden="1" customHeight="1">
      <c r="A345" s="111" t="s">
        <v>1152</v>
      </c>
      <c r="B345" s="164" t="s">
        <v>405</v>
      </c>
      <c r="C345" s="165" t="s">
        <v>355</v>
      </c>
      <c r="D345" s="164" t="s">
        <v>386</v>
      </c>
      <c r="E345" s="164" t="s">
        <v>406</v>
      </c>
      <c r="F345" s="165" t="s">
        <v>43</v>
      </c>
      <c r="G345" s="164">
        <v>7.7220000000000004</v>
      </c>
      <c r="H345" s="164">
        <v>0</v>
      </c>
      <c r="I345" s="144">
        <v>0</v>
      </c>
      <c r="J345" s="164">
        <v>0</v>
      </c>
      <c r="K345" s="164">
        <v>16.52</v>
      </c>
      <c r="L345" s="164">
        <v>0</v>
      </c>
      <c r="M345" s="164">
        <v>0</v>
      </c>
    </row>
    <row r="346" spans="1:13" ht="16.5" hidden="1" customHeight="1">
      <c r="A346" s="111" t="s">
        <v>1153</v>
      </c>
      <c r="B346" s="164" t="s">
        <v>405</v>
      </c>
      <c r="C346" s="165" t="s">
        <v>355</v>
      </c>
      <c r="D346" s="164" t="s">
        <v>386</v>
      </c>
      <c r="E346" s="164" t="s">
        <v>406</v>
      </c>
      <c r="F346" s="165" t="s">
        <v>43</v>
      </c>
      <c r="G346" s="164">
        <v>0.52800000000000002</v>
      </c>
      <c r="H346" s="164">
        <v>614.62</v>
      </c>
      <c r="I346" s="144">
        <v>614.62</v>
      </c>
      <c r="J346" s="164">
        <v>716.15499999999997</v>
      </c>
      <c r="K346" s="164">
        <v>16.52</v>
      </c>
      <c r="L346" s="164">
        <v>324.52</v>
      </c>
      <c r="M346" s="164">
        <v>378.13</v>
      </c>
    </row>
    <row r="347" spans="1:13" ht="16.5" hidden="1" customHeight="1">
      <c r="A347" s="111" t="s">
        <v>1154</v>
      </c>
      <c r="B347" s="164" t="s">
        <v>405</v>
      </c>
      <c r="C347" s="165" t="s">
        <v>355</v>
      </c>
      <c r="D347" s="164" t="s">
        <v>386</v>
      </c>
      <c r="E347" s="164" t="s">
        <v>406</v>
      </c>
      <c r="F347" s="165" t="s">
        <v>43</v>
      </c>
      <c r="G347" s="164">
        <v>9.9000000000000005E-2</v>
      </c>
      <c r="H347" s="164">
        <v>614.62</v>
      </c>
      <c r="I347" s="144">
        <v>614.62</v>
      </c>
      <c r="J347" s="164">
        <v>614.62</v>
      </c>
      <c r="K347" s="164">
        <v>0</v>
      </c>
      <c r="L347" s="164">
        <v>60.85</v>
      </c>
      <c r="M347" s="164">
        <v>60.85</v>
      </c>
    </row>
    <row r="348" spans="1:13" ht="16.5" hidden="1" customHeight="1">
      <c r="A348" s="106" t="s">
        <v>1155</v>
      </c>
      <c r="B348" s="162" t="s">
        <v>409</v>
      </c>
      <c r="C348" s="163" t="s">
        <v>355</v>
      </c>
      <c r="D348" s="162" t="s">
        <v>386</v>
      </c>
      <c r="E348" s="162" t="s">
        <v>410</v>
      </c>
      <c r="F348" s="163" t="s">
        <v>43</v>
      </c>
      <c r="G348" s="162">
        <v>34.991</v>
      </c>
      <c r="H348" s="162">
        <v>624.54</v>
      </c>
      <c r="I348" s="123">
        <v>624.54</v>
      </c>
      <c r="J348" s="162">
        <v>727.71400000000006</v>
      </c>
      <c r="K348" s="162">
        <v>16.52</v>
      </c>
      <c r="L348" s="162">
        <v>21853.279999999999</v>
      </c>
      <c r="M348" s="162">
        <v>25463.439999999999</v>
      </c>
    </row>
    <row r="349" spans="1:13" ht="16.5" hidden="1" customHeight="1">
      <c r="A349" s="106" t="s">
        <v>1156</v>
      </c>
      <c r="B349" s="162" t="s">
        <v>1157</v>
      </c>
      <c r="C349" s="163" t="s">
        <v>355</v>
      </c>
      <c r="D349" s="162" t="s">
        <v>1158</v>
      </c>
      <c r="E349" s="162" t="s">
        <v>390</v>
      </c>
      <c r="F349" s="163" t="s">
        <v>43</v>
      </c>
      <c r="G349" s="162">
        <v>-1.7242999999999999</v>
      </c>
      <c r="H349" s="162">
        <v>677.18</v>
      </c>
      <c r="I349" s="123">
        <v>677.18</v>
      </c>
      <c r="J349" s="162">
        <v>789.05</v>
      </c>
      <c r="K349" s="162">
        <v>16.52</v>
      </c>
      <c r="L349" s="162">
        <v>-1167.6600000000001</v>
      </c>
      <c r="M349" s="162">
        <v>-1360.56</v>
      </c>
    </row>
    <row r="350" spans="1:13" ht="16.5" hidden="1" customHeight="1">
      <c r="A350" s="106" t="s">
        <v>1159</v>
      </c>
      <c r="B350" s="162" t="s">
        <v>1157</v>
      </c>
      <c r="C350" s="163" t="s">
        <v>355</v>
      </c>
      <c r="D350" s="162" t="s">
        <v>425</v>
      </c>
      <c r="E350" s="162" t="s">
        <v>390</v>
      </c>
      <c r="F350" s="163" t="s">
        <v>43</v>
      </c>
      <c r="G350" s="162">
        <v>3.5175000000000001</v>
      </c>
      <c r="H350" s="162">
        <v>665.11</v>
      </c>
      <c r="I350" s="123">
        <v>665.11</v>
      </c>
      <c r="J350" s="162">
        <v>774.98599999999999</v>
      </c>
      <c r="K350" s="162">
        <v>16.52</v>
      </c>
      <c r="L350" s="162">
        <v>2339.52</v>
      </c>
      <c r="M350" s="162">
        <v>2726.01</v>
      </c>
    </row>
    <row r="351" spans="1:13" ht="16.5" hidden="1" customHeight="1">
      <c r="A351" s="111" t="s">
        <v>1160</v>
      </c>
      <c r="B351" s="118" t="s">
        <v>412</v>
      </c>
      <c r="C351" s="119" t="s">
        <v>86</v>
      </c>
      <c r="D351" s="118" t="s">
        <v>413</v>
      </c>
      <c r="E351" s="118" t="s">
        <v>98</v>
      </c>
      <c r="F351" s="119" t="s">
        <v>43</v>
      </c>
      <c r="G351" s="118">
        <v>605.88030000000003</v>
      </c>
      <c r="H351" s="118">
        <v>65.959999999999994</v>
      </c>
      <c r="I351" s="124">
        <v>65.959999999999994</v>
      </c>
      <c r="J351" s="118">
        <v>76.86</v>
      </c>
      <c r="K351" s="118">
        <v>16.52</v>
      </c>
      <c r="L351" s="118">
        <v>39963.86</v>
      </c>
      <c r="M351" s="118">
        <v>46567.96</v>
      </c>
    </row>
    <row r="352" spans="1:13" ht="16.5" hidden="1" customHeight="1">
      <c r="A352" s="111" t="s">
        <v>1161</v>
      </c>
      <c r="B352" s="118" t="s">
        <v>412</v>
      </c>
      <c r="C352" s="119" t="s">
        <v>86</v>
      </c>
      <c r="D352" s="118" t="s">
        <v>413</v>
      </c>
      <c r="E352" s="118" t="s">
        <v>98</v>
      </c>
      <c r="F352" s="119" t="s">
        <v>43</v>
      </c>
      <c r="G352" s="118">
        <v>1.4208000000000001</v>
      </c>
      <c r="H352" s="118">
        <v>65.959999999999994</v>
      </c>
      <c r="I352" s="124">
        <v>65.959999999999994</v>
      </c>
      <c r="J352" s="118">
        <v>65.959999999999994</v>
      </c>
      <c r="K352" s="118">
        <v>0</v>
      </c>
      <c r="L352" s="118">
        <v>93.72</v>
      </c>
      <c r="M352" s="118">
        <v>93.72</v>
      </c>
    </row>
    <row r="353" spans="1:13" ht="16.5" hidden="1" customHeight="1">
      <c r="A353" s="111" t="s">
        <v>1162</v>
      </c>
      <c r="B353" s="118" t="s">
        <v>412</v>
      </c>
      <c r="C353" s="119" t="s">
        <v>86</v>
      </c>
      <c r="D353" s="118" t="s">
        <v>413</v>
      </c>
      <c r="E353" s="118" t="s">
        <v>98</v>
      </c>
      <c r="F353" s="119" t="s">
        <v>43</v>
      </c>
      <c r="G353" s="118">
        <v>161.43629999999999</v>
      </c>
      <c r="H353" s="118">
        <v>65.959999999999994</v>
      </c>
      <c r="I353" s="124">
        <v>65.959999999999994</v>
      </c>
      <c r="J353" s="118">
        <v>76.856999999999999</v>
      </c>
      <c r="K353" s="118">
        <v>16.52</v>
      </c>
      <c r="L353" s="118">
        <v>10648.34</v>
      </c>
      <c r="M353" s="118">
        <v>12407.51</v>
      </c>
    </row>
    <row r="354" spans="1:13" ht="16.5" hidden="1" customHeight="1">
      <c r="A354" s="106" t="s">
        <v>1163</v>
      </c>
      <c r="B354" s="162" t="s">
        <v>416</v>
      </c>
      <c r="C354" s="163" t="s">
        <v>355</v>
      </c>
      <c r="D354" s="162" t="s">
        <v>417</v>
      </c>
      <c r="E354" s="162" t="s">
        <v>406</v>
      </c>
      <c r="F354" s="163" t="s">
        <v>43</v>
      </c>
      <c r="G354" s="162">
        <v>0.7228</v>
      </c>
      <c r="H354" s="162">
        <v>614.62</v>
      </c>
      <c r="I354" s="123">
        <v>614.62</v>
      </c>
      <c r="J354" s="162">
        <v>716.15499999999997</v>
      </c>
      <c r="K354" s="162">
        <v>16.52</v>
      </c>
      <c r="L354" s="162">
        <v>444.25</v>
      </c>
      <c r="M354" s="162">
        <v>517.64</v>
      </c>
    </row>
    <row r="355" spans="1:13" ht="16.5" hidden="1" customHeight="1">
      <c r="A355" s="111" t="s">
        <v>1164</v>
      </c>
      <c r="B355" s="164" t="s">
        <v>419</v>
      </c>
      <c r="C355" s="165" t="s">
        <v>355</v>
      </c>
      <c r="D355" s="164" t="s">
        <v>417</v>
      </c>
      <c r="E355" s="164" t="s">
        <v>410</v>
      </c>
      <c r="F355" s="165" t="s">
        <v>43</v>
      </c>
      <c r="G355" s="164">
        <v>198.80199999999999</v>
      </c>
      <c r="H355" s="164">
        <v>0</v>
      </c>
      <c r="I355" s="144">
        <v>0</v>
      </c>
      <c r="J355" s="164">
        <v>0</v>
      </c>
      <c r="K355" s="164">
        <v>16.52</v>
      </c>
      <c r="L355" s="164">
        <v>0</v>
      </c>
      <c r="M355" s="164">
        <v>0</v>
      </c>
    </row>
    <row r="356" spans="1:13" ht="16.5" hidden="1" customHeight="1">
      <c r="A356" s="111" t="s">
        <v>1165</v>
      </c>
      <c r="B356" s="164" t="s">
        <v>419</v>
      </c>
      <c r="C356" s="165" t="s">
        <v>355</v>
      </c>
      <c r="D356" s="164" t="s">
        <v>417</v>
      </c>
      <c r="E356" s="164" t="s">
        <v>410</v>
      </c>
      <c r="F356" s="165" t="s">
        <v>43</v>
      </c>
      <c r="G356" s="164">
        <v>47.920699999999997</v>
      </c>
      <c r="H356" s="164">
        <v>624.54</v>
      </c>
      <c r="I356" s="144">
        <v>624.54</v>
      </c>
      <c r="J356" s="164">
        <v>727.71400000000006</v>
      </c>
      <c r="K356" s="164">
        <v>16.52</v>
      </c>
      <c r="L356" s="164">
        <v>29928.39</v>
      </c>
      <c r="M356" s="164">
        <v>34872.559999999998</v>
      </c>
    </row>
    <row r="357" spans="1:13" ht="16.5" hidden="1" customHeight="1">
      <c r="A357" s="106" t="s">
        <v>1166</v>
      </c>
      <c r="B357" s="162" t="s">
        <v>422</v>
      </c>
      <c r="C357" s="163" t="s">
        <v>355</v>
      </c>
      <c r="D357" s="162" t="s">
        <v>1167</v>
      </c>
      <c r="E357" s="162" t="s">
        <v>396</v>
      </c>
      <c r="F357" s="163" t="s">
        <v>43</v>
      </c>
      <c r="G357" s="162">
        <v>487.81259999999997</v>
      </c>
      <c r="H357" s="162">
        <v>665.11</v>
      </c>
      <c r="I357" s="123">
        <v>665.11</v>
      </c>
      <c r="J357" s="162">
        <v>774.98599999999999</v>
      </c>
      <c r="K357" s="162">
        <v>16.52</v>
      </c>
      <c r="L357" s="162">
        <v>324449.03999999998</v>
      </c>
      <c r="M357" s="162">
        <v>378047.94</v>
      </c>
    </row>
    <row r="358" spans="1:13" ht="16.5" hidden="1" customHeight="1">
      <c r="A358" s="106" t="s">
        <v>1168</v>
      </c>
      <c r="B358" s="162" t="s">
        <v>422</v>
      </c>
      <c r="C358" s="163" t="s">
        <v>355</v>
      </c>
      <c r="D358" s="162" t="s">
        <v>417</v>
      </c>
      <c r="E358" s="162" t="s">
        <v>423</v>
      </c>
      <c r="F358" s="163" t="s">
        <v>43</v>
      </c>
      <c r="G358" s="162">
        <v>23.231200000000001</v>
      </c>
      <c r="H358" s="162">
        <v>665.11</v>
      </c>
      <c r="I358" s="123">
        <v>665.11</v>
      </c>
      <c r="J358" s="162">
        <v>774.98599999999999</v>
      </c>
      <c r="K358" s="162">
        <v>16.52</v>
      </c>
      <c r="L358" s="162">
        <v>15451.3</v>
      </c>
      <c r="M358" s="162">
        <v>18003.849999999999</v>
      </c>
    </row>
    <row r="359" spans="1:13" ht="16.5" hidden="1" customHeight="1">
      <c r="A359" s="106" t="s">
        <v>1169</v>
      </c>
      <c r="B359" s="162" t="s">
        <v>422</v>
      </c>
      <c r="C359" s="163" t="s">
        <v>355</v>
      </c>
      <c r="D359" s="162" t="s">
        <v>1170</v>
      </c>
      <c r="E359" s="162" t="s">
        <v>390</v>
      </c>
      <c r="F359" s="163" t="s">
        <v>43</v>
      </c>
      <c r="G359" s="162">
        <v>19.780799999999999</v>
      </c>
      <c r="H359" s="162">
        <v>665.11</v>
      </c>
      <c r="I359" s="123">
        <v>665.11</v>
      </c>
      <c r="J359" s="162">
        <v>774.98599999999999</v>
      </c>
      <c r="K359" s="162">
        <v>16.52</v>
      </c>
      <c r="L359" s="162">
        <v>13156.41</v>
      </c>
      <c r="M359" s="162">
        <v>15329.84</v>
      </c>
    </row>
    <row r="360" spans="1:13" ht="16.5" hidden="1" customHeight="1">
      <c r="A360" s="106" t="s">
        <v>1171</v>
      </c>
      <c r="B360" s="162" t="s">
        <v>422</v>
      </c>
      <c r="C360" s="163" t="s">
        <v>355</v>
      </c>
      <c r="D360" s="162" t="s">
        <v>425</v>
      </c>
      <c r="E360" s="162" t="s">
        <v>390</v>
      </c>
      <c r="F360" s="163" t="s">
        <v>43</v>
      </c>
      <c r="G360" s="162">
        <v>22.24</v>
      </c>
      <c r="H360" s="162">
        <v>665.11</v>
      </c>
      <c r="I360" s="123">
        <v>665.11</v>
      </c>
      <c r="J360" s="162">
        <v>774.98599999999999</v>
      </c>
      <c r="K360" s="162">
        <v>16.52</v>
      </c>
      <c r="L360" s="162">
        <v>14792.05</v>
      </c>
      <c r="M360" s="162">
        <v>17235.689999999999</v>
      </c>
    </row>
    <row r="361" spans="1:13" ht="16.5" hidden="1" customHeight="1">
      <c r="A361" s="106" t="s">
        <v>1172</v>
      </c>
      <c r="B361" s="162" t="s">
        <v>422</v>
      </c>
      <c r="C361" s="163" t="s">
        <v>355</v>
      </c>
      <c r="D361" s="162" t="s">
        <v>1173</v>
      </c>
      <c r="E361" s="162" t="s">
        <v>423</v>
      </c>
      <c r="F361" s="163" t="s">
        <v>43</v>
      </c>
      <c r="G361" s="162">
        <v>31.956399999999999</v>
      </c>
      <c r="H361" s="162">
        <v>665.11</v>
      </c>
      <c r="I361" s="123">
        <v>665.11</v>
      </c>
      <c r="J361" s="162">
        <v>774.98599999999999</v>
      </c>
      <c r="K361" s="162">
        <v>16.52</v>
      </c>
      <c r="L361" s="162">
        <v>21254.52</v>
      </c>
      <c r="M361" s="162">
        <v>24765.759999999998</v>
      </c>
    </row>
    <row r="362" spans="1:13" ht="16.5" hidden="1" customHeight="1">
      <c r="A362" s="106" t="s">
        <v>1174</v>
      </c>
      <c r="B362" s="162" t="s">
        <v>422</v>
      </c>
      <c r="C362" s="163" t="s">
        <v>355</v>
      </c>
      <c r="D362" s="162" t="s">
        <v>1175</v>
      </c>
      <c r="E362" s="162" t="s">
        <v>45</v>
      </c>
      <c r="F362" s="163" t="s">
        <v>43</v>
      </c>
      <c r="G362" s="162">
        <v>19.713899999999999</v>
      </c>
      <c r="H362" s="162">
        <v>665.11</v>
      </c>
      <c r="I362" s="123">
        <v>665.11</v>
      </c>
      <c r="J362" s="162">
        <v>774.98599999999999</v>
      </c>
      <c r="K362" s="162">
        <v>16.52</v>
      </c>
      <c r="L362" s="162">
        <v>13111.91</v>
      </c>
      <c r="M362" s="162">
        <v>15278</v>
      </c>
    </row>
    <row r="363" spans="1:13" ht="16.5" hidden="1" customHeight="1">
      <c r="A363" s="106" t="s">
        <v>1176</v>
      </c>
      <c r="B363" s="162" t="s">
        <v>427</v>
      </c>
      <c r="C363" s="163" t="s">
        <v>355</v>
      </c>
      <c r="D363" s="162" t="s">
        <v>1173</v>
      </c>
      <c r="E363" s="162" t="s">
        <v>428</v>
      </c>
      <c r="F363" s="163" t="s">
        <v>43</v>
      </c>
      <c r="G363" s="162">
        <v>71.813800000000001</v>
      </c>
      <c r="H363" s="162">
        <v>665.11</v>
      </c>
      <c r="I363" s="123">
        <v>665.11</v>
      </c>
      <c r="J363" s="162">
        <v>774.98599999999999</v>
      </c>
      <c r="K363" s="162">
        <v>16.52</v>
      </c>
      <c r="L363" s="162">
        <v>47764.08</v>
      </c>
      <c r="M363" s="162">
        <v>55654.69</v>
      </c>
    </row>
    <row r="364" spans="1:13" ht="16.5" hidden="1" customHeight="1">
      <c r="A364" s="106" t="s">
        <v>1177</v>
      </c>
      <c r="B364" s="162" t="s">
        <v>427</v>
      </c>
      <c r="C364" s="163" t="s">
        <v>355</v>
      </c>
      <c r="D364" s="162" t="s">
        <v>417</v>
      </c>
      <c r="E364" s="162" t="s">
        <v>428</v>
      </c>
      <c r="F364" s="163" t="s">
        <v>43</v>
      </c>
      <c r="G364" s="162">
        <v>6.9709000000000003</v>
      </c>
      <c r="H364" s="162">
        <v>665.11</v>
      </c>
      <c r="I364" s="123">
        <v>665.11</v>
      </c>
      <c r="J364" s="162">
        <v>774.98599999999999</v>
      </c>
      <c r="K364" s="162">
        <v>16.52</v>
      </c>
      <c r="L364" s="162">
        <v>4636.42</v>
      </c>
      <c r="M364" s="162">
        <v>5402.35</v>
      </c>
    </row>
    <row r="365" spans="1:13" ht="16.5" hidden="1" customHeight="1">
      <c r="A365" s="106" t="s">
        <v>1178</v>
      </c>
      <c r="B365" s="109" t="s">
        <v>430</v>
      </c>
      <c r="C365" s="110" t="s">
        <v>431</v>
      </c>
      <c r="D365" s="109" t="s">
        <v>432</v>
      </c>
      <c r="E365" s="109" t="s">
        <v>433</v>
      </c>
      <c r="F365" s="110" t="s">
        <v>43</v>
      </c>
      <c r="G365" s="109">
        <v>34.429299999999998</v>
      </c>
      <c r="H365" s="109">
        <v>296</v>
      </c>
      <c r="I365" s="121">
        <v>669.2</v>
      </c>
      <c r="J365" s="109">
        <v>669.2</v>
      </c>
      <c r="K365" s="109">
        <v>0</v>
      </c>
      <c r="L365" s="109">
        <v>23040.09</v>
      </c>
      <c r="M365" s="109">
        <v>23040.09</v>
      </c>
    </row>
    <row r="366" spans="1:13" ht="16.5" hidden="1" customHeight="1">
      <c r="A366" s="106" t="s">
        <v>1179</v>
      </c>
      <c r="B366" s="109" t="s">
        <v>1180</v>
      </c>
      <c r="C366" s="110" t="s">
        <v>431</v>
      </c>
      <c r="D366" s="109" t="s">
        <v>436</v>
      </c>
      <c r="E366" s="109" t="s">
        <v>1181</v>
      </c>
      <c r="F366" s="110" t="s">
        <v>43</v>
      </c>
      <c r="G366" s="109">
        <v>99.418499999999995</v>
      </c>
      <c r="H366" s="109">
        <v>301</v>
      </c>
      <c r="I366" s="121">
        <v>669.2</v>
      </c>
      <c r="J366" s="109">
        <v>669.2</v>
      </c>
      <c r="K366" s="109">
        <v>0</v>
      </c>
      <c r="L366" s="109">
        <v>66530.86</v>
      </c>
      <c r="M366" s="109">
        <v>66530.86</v>
      </c>
    </row>
    <row r="367" spans="1:13" ht="16.5" hidden="1" customHeight="1">
      <c r="A367" s="111" t="s">
        <v>1182</v>
      </c>
      <c r="B367" s="125" t="s">
        <v>435</v>
      </c>
      <c r="C367" s="126" t="s">
        <v>431</v>
      </c>
      <c r="D367" s="125" t="s">
        <v>436</v>
      </c>
      <c r="E367" s="125" t="s">
        <v>437</v>
      </c>
      <c r="F367" s="126" t="s">
        <v>43</v>
      </c>
      <c r="G367" s="125">
        <v>10.151300000000001</v>
      </c>
      <c r="H367" s="125">
        <v>308</v>
      </c>
      <c r="I367" s="121">
        <v>672.71</v>
      </c>
      <c r="J367" s="125">
        <v>672.71</v>
      </c>
      <c r="K367" s="125">
        <v>0</v>
      </c>
      <c r="L367" s="125">
        <v>6828.88</v>
      </c>
      <c r="M367" s="125">
        <v>6828.88</v>
      </c>
    </row>
    <row r="368" spans="1:13" ht="16.5" hidden="1" customHeight="1">
      <c r="A368" s="111" t="s">
        <v>1183</v>
      </c>
      <c r="B368" s="125" t="s">
        <v>435</v>
      </c>
      <c r="C368" s="126" t="s">
        <v>431</v>
      </c>
      <c r="D368" s="125" t="s">
        <v>436</v>
      </c>
      <c r="E368" s="125" t="s">
        <v>437</v>
      </c>
      <c r="F368" s="126" t="s">
        <v>43</v>
      </c>
      <c r="G368" s="125">
        <v>146.45519999999999</v>
      </c>
      <c r="H368" s="125">
        <v>308</v>
      </c>
      <c r="I368" s="121">
        <v>683.73</v>
      </c>
      <c r="J368" s="125">
        <v>683.73</v>
      </c>
      <c r="K368" s="125">
        <v>0</v>
      </c>
      <c r="L368" s="125">
        <v>100135.81</v>
      </c>
      <c r="M368" s="125">
        <v>100135.81</v>
      </c>
    </row>
    <row r="369" spans="1:13" ht="16.5" hidden="1" customHeight="1">
      <c r="A369" s="106" t="s">
        <v>1184</v>
      </c>
      <c r="B369" s="109" t="s">
        <v>439</v>
      </c>
      <c r="C369" s="110" t="s">
        <v>431</v>
      </c>
      <c r="D369" s="109" t="s">
        <v>436</v>
      </c>
      <c r="E369" s="109" t="s">
        <v>440</v>
      </c>
      <c r="F369" s="110" t="s">
        <v>43</v>
      </c>
      <c r="G369" s="109">
        <v>5.8112000000000004</v>
      </c>
      <c r="H369" s="109">
        <v>312</v>
      </c>
      <c r="I369" s="121">
        <v>669.2</v>
      </c>
      <c r="J369" s="109">
        <v>669.2</v>
      </c>
      <c r="K369" s="109">
        <v>0</v>
      </c>
      <c r="L369" s="109">
        <v>3888.86</v>
      </c>
      <c r="M369" s="109">
        <v>3888.86</v>
      </c>
    </row>
    <row r="370" spans="1:13" ht="16.5" hidden="1" customHeight="1">
      <c r="A370" s="106" t="s">
        <v>1185</v>
      </c>
      <c r="B370" s="109" t="s">
        <v>442</v>
      </c>
      <c r="C370" s="110" t="s">
        <v>431</v>
      </c>
      <c r="D370" s="109" t="s">
        <v>443</v>
      </c>
      <c r="E370" s="109" t="s">
        <v>444</v>
      </c>
      <c r="F370" s="110" t="s">
        <v>43</v>
      </c>
      <c r="G370" s="109">
        <v>2.7875999999999999</v>
      </c>
      <c r="H370" s="109">
        <v>312</v>
      </c>
      <c r="I370" s="121">
        <v>688.59</v>
      </c>
      <c r="J370" s="109">
        <v>688.59</v>
      </c>
      <c r="K370" s="109">
        <v>0</v>
      </c>
      <c r="L370" s="109">
        <v>1919.51</v>
      </c>
      <c r="M370" s="109">
        <v>1919.51</v>
      </c>
    </row>
    <row r="371" spans="1:13" ht="16.5" hidden="1" customHeight="1">
      <c r="A371" s="106" t="s">
        <v>1186</v>
      </c>
      <c r="B371" s="107" t="s">
        <v>446</v>
      </c>
      <c r="C371" s="108" t="s">
        <v>86</v>
      </c>
      <c r="D371" s="107" t="s">
        <v>447</v>
      </c>
      <c r="E371" s="107" t="s">
        <v>45</v>
      </c>
      <c r="F371" s="108" t="s">
        <v>103</v>
      </c>
      <c r="G371" s="107">
        <v>5837.37</v>
      </c>
      <c r="H371" s="107">
        <v>3.6</v>
      </c>
      <c r="I371" s="120">
        <v>3.6</v>
      </c>
      <c r="J371" s="107">
        <v>4.1900000000000004</v>
      </c>
      <c r="K371" s="107">
        <v>16.52</v>
      </c>
      <c r="L371" s="107">
        <v>21014.53</v>
      </c>
      <c r="M371" s="107">
        <v>24458.58</v>
      </c>
    </row>
    <row r="372" spans="1:13" ht="16.5" hidden="1" customHeight="1">
      <c r="A372" s="106" t="s">
        <v>1187</v>
      </c>
      <c r="B372" s="107" t="s">
        <v>449</v>
      </c>
      <c r="C372" s="108" t="s">
        <v>86</v>
      </c>
      <c r="D372" s="107" t="s">
        <v>450</v>
      </c>
      <c r="E372" s="107" t="s">
        <v>45</v>
      </c>
      <c r="F372" s="108" t="s">
        <v>43</v>
      </c>
      <c r="G372" s="107">
        <v>24.516999999999999</v>
      </c>
      <c r="H372" s="107">
        <v>3200</v>
      </c>
      <c r="I372" s="120">
        <v>3200</v>
      </c>
      <c r="J372" s="107">
        <v>3728.64</v>
      </c>
      <c r="K372" s="107">
        <v>16.52</v>
      </c>
      <c r="L372" s="107">
        <v>78454.399999999994</v>
      </c>
      <c r="M372" s="107">
        <v>91415.07</v>
      </c>
    </row>
    <row r="373" spans="1:13" ht="16.5" hidden="1" customHeight="1">
      <c r="A373" s="111" t="s">
        <v>1188</v>
      </c>
      <c r="B373" s="125" t="s">
        <v>452</v>
      </c>
      <c r="C373" s="126" t="s">
        <v>431</v>
      </c>
      <c r="D373" s="125" t="s">
        <v>453</v>
      </c>
      <c r="E373" s="125" t="s">
        <v>454</v>
      </c>
      <c r="F373" s="126" t="s">
        <v>9</v>
      </c>
      <c r="G373" s="125">
        <v>26.196200000000001</v>
      </c>
      <c r="H373" s="125">
        <v>289</v>
      </c>
      <c r="I373" s="121">
        <v>389</v>
      </c>
      <c r="J373" s="125">
        <v>453.26299999999998</v>
      </c>
      <c r="K373" s="125">
        <v>16.52</v>
      </c>
      <c r="L373" s="125">
        <v>10190.32</v>
      </c>
      <c r="M373" s="125">
        <v>11873.77</v>
      </c>
    </row>
    <row r="374" spans="1:13" ht="16.5" hidden="1" customHeight="1">
      <c r="A374" s="111" t="s">
        <v>1189</v>
      </c>
      <c r="B374" s="125" t="s">
        <v>452</v>
      </c>
      <c r="C374" s="126" t="s">
        <v>431</v>
      </c>
      <c r="D374" s="125" t="s">
        <v>453</v>
      </c>
      <c r="E374" s="125" t="s">
        <v>454</v>
      </c>
      <c r="F374" s="126" t="s">
        <v>9</v>
      </c>
      <c r="G374" s="125">
        <v>0.14849999999999999</v>
      </c>
      <c r="H374" s="125">
        <v>289</v>
      </c>
      <c r="I374" s="121">
        <v>406</v>
      </c>
      <c r="J374" s="125">
        <v>473.07100000000003</v>
      </c>
      <c r="K374" s="125">
        <v>16.52</v>
      </c>
      <c r="L374" s="125">
        <v>60.29</v>
      </c>
      <c r="M374" s="125">
        <v>70.25</v>
      </c>
    </row>
    <row r="375" spans="1:13" ht="16.5" hidden="1" customHeight="1">
      <c r="A375" s="106" t="s">
        <v>1190</v>
      </c>
      <c r="B375" s="109" t="s">
        <v>456</v>
      </c>
      <c r="C375" s="110" t="s">
        <v>431</v>
      </c>
      <c r="D375" s="109" t="s">
        <v>457</v>
      </c>
      <c r="E375" s="109" t="s">
        <v>458</v>
      </c>
      <c r="F375" s="110" t="s">
        <v>9</v>
      </c>
      <c r="G375" s="109">
        <v>61.887900000000002</v>
      </c>
      <c r="H375" s="109">
        <v>265</v>
      </c>
      <c r="I375" s="121">
        <v>365</v>
      </c>
      <c r="J375" s="109">
        <v>425.298</v>
      </c>
      <c r="K375" s="109">
        <v>16.52</v>
      </c>
      <c r="L375" s="109">
        <v>22589.08</v>
      </c>
      <c r="M375" s="109">
        <v>26320.799999999999</v>
      </c>
    </row>
    <row r="376" spans="1:13" ht="16.5" hidden="1" customHeight="1">
      <c r="A376" s="106" t="s">
        <v>1191</v>
      </c>
      <c r="B376" s="109" t="s">
        <v>1192</v>
      </c>
      <c r="C376" s="110" t="s">
        <v>431</v>
      </c>
      <c r="D376" s="109" t="s">
        <v>457</v>
      </c>
      <c r="E376" s="109" t="s">
        <v>1193</v>
      </c>
      <c r="F376" s="110" t="s">
        <v>9</v>
      </c>
      <c r="G376" s="109">
        <v>0.52429999999999999</v>
      </c>
      <c r="H376" s="109">
        <v>274</v>
      </c>
      <c r="I376" s="121">
        <v>406</v>
      </c>
      <c r="J376" s="109">
        <v>473.07100000000003</v>
      </c>
      <c r="K376" s="109">
        <v>16.52</v>
      </c>
      <c r="L376" s="109">
        <v>212.87</v>
      </c>
      <c r="M376" s="109">
        <v>248.03</v>
      </c>
    </row>
    <row r="377" spans="1:13" ht="16.5" hidden="1" customHeight="1">
      <c r="A377" s="106" t="s">
        <v>1194</v>
      </c>
      <c r="B377" s="109" t="s">
        <v>1195</v>
      </c>
      <c r="C377" s="110" t="s">
        <v>431</v>
      </c>
      <c r="D377" s="109" t="s">
        <v>1196</v>
      </c>
      <c r="E377" s="109" t="s">
        <v>390</v>
      </c>
      <c r="F377" s="110" t="s">
        <v>9</v>
      </c>
      <c r="G377" s="109">
        <v>8.0917999999999992</v>
      </c>
      <c r="H377" s="109">
        <v>286</v>
      </c>
      <c r="I377" s="121">
        <v>406</v>
      </c>
      <c r="J377" s="109">
        <v>406</v>
      </c>
      <c r="K377" s="109">
        <v>0</v>
      </c>
      <c r="L377" s="109">
        <v>3285.27</v>
      </c>
      <c r="M377" s="109">
        <v>3285.27</v>
      </c>
    </row>
    <row r="378" spans="1:13" ht="16.5" hidden="1" customHeight="1">
      <c r="A378" s="111" t="s">
        <v>1197</v>
      </c>
      <c r="B378" s="142" t="s">
        <v>460</v>
      </c>
      <c r="C378" s="143" t="s">
        <v>461</v>
      </c>
      <c r="D378" s="142" t="s">
        <v>462</v>
      </c>
      <c r="E378" s="142" t="s">
        <v>45</v>
      </c>
      <c r="F378" s="143" t="s">
        <v>43</v>
      </c>
      <c r="G378" s="142">
        <v>8.9999999999999993E-3</v>
      </c>
      <c r="H378" s="142">
        <v>604.77</v>
      </c>
      <c r="I378" s="121">
        <v>1039.56</v>
      </c>
      <c r="J378" s="142">
        <v>1039.56</v>
      </c>
      <c r="K378" s="142" t="s">
        <v>45</v>
      </c>
      <c r="L378" s="142">
        <v>9.36</v>
      </c>
      <c r="M378" s="142">
        <v>9.36</v>
      </c>
    </row>
    <row r="379" spans="1:13" ht="16.5" hidden="1" customHeight="1">
      <c r="A379" s="111" t="s">
        <v>1198</v>
      </c>
      <c r="B379" s="142" t="s">
        <v>460</v>
      </c>
      <c r="C379" s="143" t="s">
        <v>461</v>
      </c>
      <c r="D379" s="142" t="s">
        <v>462</v>
      </c>
      <c r="E379" s="142" t="s">
        <v>45</v>
      </c>
      <c r="F379" s="143" t="s">
        <v>43</v>
      </c>
      <c r="G379" s="142">
        <v>0.75</v>
      </c>
      <c r="H379" s="142">
        <v>604.77</v>
      </c>
      <c r="I379" s="121">
        <v>1039.56</v>
      </c>
      <c r="J379" s="142">
        <v>1039.6199999999999</v>
      </c>
      <c r="K379" s="142" t="s">
        <v>45</v>
      </c>
      <c r="L379" s="142">
        <v>779.67</v>
      </c>
      <c r="M379" s="142">
        <v>779.72</v>
      </c>
    </row>
    <row r="380" spans="1:13" ht="16.5" hidden="1" customHeight="1">
      <c r="A380" s="111" t="s">
        <v>1199</v>
      </c>
      <c r="B380" s="142" t="s">
        <v>1200</v>
      </c>
      <c r="C380" s="143" t="s">
        <v>461</v>
      </c>
      <c r="D380" s="142" t="s">
        <v>1201</v>
      </c>
      <c r="E380" s="142" t="s">
        <v>45</v>
      </c>
      <c r="F380" s="143" t="s">
        <v>43</v>
      </c>
      <c r="G380" s="142">
        <v>0.35959999999999998</v>
      </c>
      <c r="H380" s="142">
        <v>486.47</v>
      </c>
      <c r="I380" s="121">
        <v>835.73</v>
      </c>
      <c r="J380" s="142">
        <v>835.79</v>
      </c>
      <c r="K380" s="142" t="s">
        <v>45</v>
      </c>
      <c r="L380" s="142">
        <v>300.52999999999997</v>
      </c>
      <c r="M380" s="142">
        <v>300.55</v>
      </c>
    </row>
    <row r="381" spans="1:13" ht="16.5" hidden="1" customHeight="1">
      <c r="A381" s="111" t="s">
        <v>1202</v>
      </c>
      <c r="B381" s="142" t="s">
        <v>1200</v>
      </c>
      <c r="C381" s="143" t="s">
        <v>461</v>
      </c>
      <c r="D381" s="142" t="s">
        <v>1201</v>
      </c>
      <c r="E381" s="142" t="s">
        <v>45</v>
      </c>
      <c r="F381" s="143" t="s">
        <v>43</v>
      </c>
      <c r="G381" s="142">
        <v>0.1065</v>
      </c>
      <c r="H381" s="142">
        <v>486.47</v>
      </c>
      <c r="I381" s="121">
        <v>916.65</v>
      </c>
      <c r="J381" s="142">
        <v>916.71</v>
      </c>
      <c r="K381" s="142" t="s">
        <v>45</v>
      </c>
      <c r="L381" s="142">
        <v>97.62</v>
      </c>
      <c r="M381" s="142">
        <v>97.63</v>
      </c>
    </row>
    <row r="382" spans="1:13" ht="16.5" hidden="1" customHeight="1">
      <c r="A382" s="106" t="s">
        <v>1203</v>
      </c>
      <c r="B382" s="162" t="s">
        <v>464</v>
      </c>
      <c r="C382" s="163" t="s">
        <v>355</v>
      </c>
      <c r="D382" s="162" t="s">
        <v>41</v>
      </c>
      <c r="E382" s="162" t="s">
        <v>42</v>
      </c>
      <c r="F382" s="163" t="s">
        <v>43</v>
      </c>
      <c r="G382" s="162">
        <v>56.841299999999997</v>
      </c>
      <c r="H382" s="162">
        <v>655.47</v>
      </c>
      <c r="I382" s="123">
        <v>655.47</v>
      </c>
      <c r="J382" s="162">
        <v>674.61</v>
      </c>
      <c r="K382" s="162">
        <v>2.92</v>
      </c>
      <c r="L382" s="162">
        <v>37257.769999999997</v>
      </c>
      <c r="M382" s="162">
        <v>38345.71</v>
      </c>
    </row>
    <row r="383" spans="1:13" ht="16.5" hidden="1" customHeight="1">
      <c r="A383" s="106" t="s">
        <v>1204</v>
      </c>
      <c r="B383" s="162" t="s">
        <v>464</v>
      </c>
      <c r="C383" s="163" t="s">
        <v>355</v>
      </c>
      <c r="D383" s="162" t="s">
        <v>44</v>
      </c>
      <c r="E383" s="162" t="s">
        <v>45</v>
      </c>
      <c r="F383" s="163" t="s">
        <v>43</v>
      </c>
      <c r="G383" s="162">
        <v>16.686199999999999</v>
      </c>
      <c r="H383" s="162">
        <v>576.38</v>
      </c>
      <c r="I383" s="123">
        <v>576.38</v>
      </c>
      <c r="J383" s="162">
        <v>593.21</v>
      </c>
      <c r="K383" s="162">
        <v>2.92</v>
      </c>
      <c r="L383" s="162">
        <v>9617.59</v>
      </c>
      <c r="M383" s="162">
        <v>9898.42</v>
      </c>
    </row>
    <row r="384" spans="1:13" ht="16.5" hidden="1" customHeight="1">
      <c r="A384" s="106" t="s">
        <v>1205</v>
      </c>
      <c r="B384" s="162" t="s">
        <v>464</v>
      </c>
      <c r="C384" s="163" t="s">
        <v>355</v>
      </c>
      <c r="D384" s="162" t="s">
        <v>44</v>
      </c>
      <c r="E384" s="162" t="s">
        <v>46</v>
      </c>
      <c r="F384" s="163" t="s">
        <v>43</v>
      </c>
      <c r="G384" s="162">
        <v>65.018799999999999</v>
      </c>
      <c r="H384" s="162">
        <v>586.38</v>
      </c>
      <c r="I384" s="123">
        <v>586.38</v>
      </c>
      <c r="J384" s="162">
        <v>603.50199999999995</v>
      </c>
      <c r="K384" s="162">
        <v>2.92</v>
      </c>
      <c r="L384" s="162">
        <v>38125.72</v>
      </c>
      <c r="M384" s="162">
        <v>39238.980000000003</v>
      </c>
    </row>
    <row r="385" spans="1:13" ht="16.5" hidden="1" customHeight="1">
      <c r="A385" s="106" t="s">
        <v>1206</v>
      </c>
      <c r="B385" s="162" t="s">
        <v>464</v>
      </c>
      <c r="C385" s="163" t="s">
        <v>355</v>
      </c>
      <c r="D385" s="162" t="s">
        <v>47</v>
      </c>
      <c r="E385" s="162" t="s">
        <v>48</v>
      </c>
      <c r="F385" s="163" t="s">
        <v>43</v>
      </c>
      <c r="G385" s="162">
        <v>92.156999999999996</v>
      </c>
      <c r="H385" s="162">
        <v>655.47</v>
      </c>
      <c r="I385" s="123">
        <v>655.47</v>
      </c>
      <c r="J385" s="162">
        <v>674.61</v>
      </c>
      <c r="K385" s="162">
        <v>2.92</v>
      </c>
      <c r="L385" s="162">
        <v>60406.15</v>
      </c>
      <c r="M385" s="162">
        <v>62170.03</v>
      </c>
    </row>
    <row r="386" spans="1:13" ht="16.5" hidden="1" customHeight="1">
      <c r="A386" s="106" t="s">
        <v>1207</v>
      </c>
      <c r="B386" s="162" t="s">
        <v>464</v>
      </c>
      <c r="C386" s="163" t="s">
        <v>355</v>
      </c>
      <c r="D386" s="162" t="s">
        <v>49</v>
      </c>
      <c r="E386" s="162" t="s">
        <v>46</v>
      </c>
      <c r="F386" s="163" t="s">
        <v>43</v>
      </c>
      <c r="G386" s="162">
        <v>16.829999999999998</v>
      </c>
      <c r="H386" s="162">
        <v>627.58000000000004</v>
      </c>
      <c r="I386" s="123">
        <v>627.58000000000004</v>
      </c>
      <c r="J386" s="162">
        <v>645.90499999999997</v>
      </c>
      <c r="K386" s="162">
        <v>2.92</v>
      </c>
      <c r="L386" s="162">
        <v>10562.17</v>
      </c>
      <c r="M386" s="162">
        <v>10870.58</v>
      </c>
    </row>
    <row r="387" spans="1:13" ht="16.5" hidden="1" customHeight="1">
      <c r="A387" s="106" t="s">
        <v>1208</v>
      </c>
      <c r="B387" s="162" t="s">
        <v>464</v>
      </c>
      <c r="C387" s="163" t="s">
        <v>355</v>
      </c>
      <c r="D387" s="162" t="s">
        <v>50</v>
      </c>
      <c r="E387" s="162" t="s">
        <v>45</v>
      </c>
      <c r="F387" s="163" t="s">
        <v>43</v>
      </c>
      <c r="G387" s="162">
        <v>42.420900000000003</v>
      </c>
      <c r="H387" s="162">
        <v>588.23</v>
      </c>
      <c r="I387" s="123">
        <v>588.23</v>
      </c>
      <c r="J387" s="162">
        <v>605.40599999999995</v>
      </c>
      <c r="K387" s="162">
        <v>2.92</v>
      </c>
      <c r="L387" s="162">
        <v>24953.25</v>
      </c>
      <c r="M387" s="162">
        <v>25681.87</v>
      </c>
    </row>
    <row r="388" spans="1:13" ht="16.5" hidden="1" customHeight="1">
      <c r="A388" s="106" t="s">
        <v>1209</v>
      </c>
      <c r="B388" s="162" t="s">
        <v>464</v>
      </c>
      <c r="C388" s="163" t="s">
        <v>355</v>
      </c>
      <c r="D388" s="162" t="s">
        <v>47</v>
      </c>
      <c r="E388" s="162" t="s">
        <v>51</v>
      </c>
      <c r="F388" s="163" t="s">
        <v>43</v>
      </c>
      <c r="G388" s="162">
        <v>324.23160000000001</v>
      </c>
      <c r="H388" s="162">
        <v>632.12</v>
      </c>
      <c r="I388" s="123">
        <v>632.12</v>
      </c>
      <c r="J388" s="162">
        <v>650.57799999999997</v>
      </c>
      <c r="K388" s="162">
        <v>2.92</v>
      </c>
      <c r="L388" s="162">
        <v>204953.28</v>
      </c>
      <c r="M388" s="162">
        <v>210937.95</v>
      </c>
    </row>
    <row r="389" spans="1:13" ht="16.5" hidden="1" customHeight="1">
      <c r="A389" s="106" t="s">
        <v>1210</v>
      </c>
      <c r="B389" s="162" t="s">
        <v>464</v>
      </c>
      <c r="C389" s="163" t="s">
        <v>355</v>
      </c>
      <c r="D389" s="162" t="s">
        <v>47</v>
      </c>
      <c r="E389" s="162" t="s">
        <v>52</v>
      </c>
      <c r="F389" s="163" t="s">
        <v>43</v>
      </c>
      <c r="G389" s="162">
        <v>946.86310000000003</v>
      </c>
      <c r="H389" s="162">
        <v>632.12</v>
      </c>
      <c r="I389" s="123">
        <v>632.12</v>
      </c>
      <c r="J389" s="162">
        <v>650.57799999999997</v>
      </c>
      <c r="K389" s="162">
        <v>2.92</v>
      </c>
      <c r="L389" s="162">
        <v>598531.1</v>
      </c>
      <c r="M389" s="162">
        <v>616008.30000000005</v>
      </c>
    </row>
    <row r="390" spans="1:13" ht="16.5" hidden="1" customHeight="1">
      <c r="A390" s="106" t="s">
        <v>1211</v>
      </c>
      <c r="B390" s="162" t="s">
        <v>464</v>
      </c>
      <c r="C390" s="163" t="s">
        <v>355</v>
      </c>
      <c r="D390" s="162" t="s">
        <v>47</v>
      </c>
      <c r="E390" s="162" t="s">
        <v>53</v>
      </c>
      <c r="F390" s="163" t="s">
        <v>43</v>
      </c>
      <c r="G390" s="162">
        <v>70.7303</v>
      </c>
      <c r="H390" s="162">
        <v>599.66999999999996</v>
      </c>
      <c r="I390" s="123">
        <v>599.66999999999996</v>
      </c>
      <c r="J390" s="162">
        <v>617.17999999999995</v>
      </c>
      <c r="K390" s="162">
        <v>2.92</v>
      </c>
      <c r="L390" s="162">
        <v>42414.84</v>
      </c>
      <c r="M390" s="162">
        <v>43653.33</v>
      </c>
    </row>
    <row r="391" spans="1:13" ht="16.5" hidden="1" customHeight="1">
      <c r="A391" s="106" t="s">
        <v>1212</v>
      </c>
      <c r="B391" s="162" t="s">
        <v>464</v>
      </c>
      <c r="C391" s="163" t="s">
        <v>355</v>
      </c>
      <c r="D391" s="162" t="s">
        <v>47</v>
      </c>
      <c r="E391" s="162" t="s">
        <v>54</v>
      </c>
      <c r="F391" s="163" t="s">
        <v>43</v>
      </c>
      <c r="G391" s="162">
        <v>133.6857</v>
      </c>
      <c r="H391" s="162">
        <v>599.66999999999996</v>
      </c>
      <c r="I391" s="123">
        <v>599.66999999999996</v>
      </c>
      <c r="J391" s="162">
        <v>617.17999999999995</v>
      </c>
      <c r="K391" s="162">
        <v>2.92</v>
      </c>
      <c r="L391" s="162">
        <v>80167.3</v>
      </c>
      <c r="M391" s="162">
        <v>82508.14</v>
      </c>
    </row>
    <row r="392" spans="1:13" ht="16.5" hidden="1" customHeight="1">
      <c r="A392" s="106" t="s">
        <v>1213</v>
      </c>
      <c r="B392" s="162" t="s">
        <v>464</v>
      </c>
      <c r="C392" s="163" t="s">
        <v>355</v>
      </c>
      <c r="D392" s="162" t="s">
        <v>47</v>
      </c>
      <c r="E392" s="162" t="s">
        <v>55</v>
      </c>
      <c r="F392" s="163" t="s">
        <v>43</v>
      </c>
      <c r="G392" s="162">
        <v>4663.2246999999998</v>
      </c>
      <c r="H392" s="162">
        <v>615.54</v>
      </c>
      <c r="I392" s="123">
        <v>615.54</v>
      </c>
      <c r="J392" s="162">
        <v>633.51400000000001</v>
      </c>
      <c r="K392" s="162">
        <v>2.92</v>
      </c>
      <c r="L392" s="162">
        <v>2870401.33</v>
      </c>
      <c r="M392" s="162">
        <v>2954218.13</v>
      </c>
    </row>
    <row r="393" spans="1:13" ht="16.5" hidden="1" customHeight="1">
      <c r="A393" s="106" t="s">
        <v>1214</v>
      </c>
      <c r="B393" s="162" t="s">
        <v>464</v>
      </c>
      <c r="C393" s="163" t="s">
        <v>355</v>
      </c>
      <c r="D393" s="162" t="s">
        <v>47</v>
      </c>
      <c r="E393" s="162" t="s">
        <v>56</v>
      </c>
      <c r="F393" s="163" t="s">
        <v>43</v>
      </c>
      <c r="G393" s="162">
        <v>81.599999999999994</v>
      </c>
      <c r="H393" s="162">
        <v>588.23</v>
      </c>
      <c r="I393" s="123">
        <v>588.23</v>
      </c>
      <c r="J393" s="162">
        <v>605.40599999999995</v>
      </c>
      <c r="K393" s="162">
        <v>2.92</v>
      </c>
      <c r="L393" s="162">
        <v>47999.57</v>
      </c>
      <c r="M393" s="162">
        <v>49401.13</v>
      </c>
    </row>
    <row r="394" spans="1:13" ht="16.5" hidden="1" customHeight="1">
      <c r="A394" s="106" t="s">
        <v>1215</v>
      </c>
      <c r="B394" s="162" t="s">
        <v>464</v>
      </c>
      <c r="C394" s="163" t="s">
        <v>355</v>
      </c>
      <c r="D394" s="162" t="s">
        <v>57</v>
      </c>
      <c r="E394" s="162" t="s">
        <v>51</v>
      </c>
      <c r="F394" s="163" t="s">
        <v>43</v>
      </c>
      <c r="G394" s="162">
        <v>86.699100000000001</v>
      </c>
      <c r="H394" s="162">
        <v>632.12</v>
      </c>
      <c r="I394" s="123">
        <v>632.12</v>
      </c>
      <c r="J394" s="162">
        <v>650.57799999999997</v>
      </c>
      <c r="K394" s="162">
        <v>2.92</v>
      </c>
      <c r="L394" s="162">
        <v>54804.24</v>
      </c>
      <c r="M394" s="162">
        <v>56404.53</v>
      </c>
    </row>
    <row r="395" spans="1:13" ht="16.5" hidden="1" customHeight="1">
      <c r="A395" s="106" t="s">
        <v>1216</v>
      </c>
      <c r="B395" s="162" t="s">
        <v>464</v>
      </c>
      <c r="C395" s="163" t="s">
        <v>355</v>
      </c>
      <c r="D395" s="162" t="s">
        <v>47</v>
      </c>
      <c r="E395" s="162" t="s">
        <v>58</v>
      </c>
      <c r="F395" s="163" t="s">
        <v>43</v>
      </c>
      <c r="G395" s="162">
        <v>169.78309999999999</v>
      </c>
      <c r="H395" s="162">
        <v>615.54</v>
      </c>
      <c r="I395" s="123">
        <v>615.54</v>
      </c>
      <c r="J395" s="162">
        <v>633.51400000000001</v>
      </c>
      <c r="K395" s="162">
        <v>2.92</v>
      </c>
      <c r="L395" s="162">
        <v>104508.29</v>
      </c>
      <c r="M395" s="162">
        <v>107559.97</v>
      </c>
    </row>
    <row r="396" spans="1:13" ht="16.5" hidden="1" customHeight="1">
      <c r="A396" s="106" t="s">
        <v>1217</v>
      </c>
      <c r="B396" s="162" t="s">
        <v>464</v>
      </c>
      <c r="C396" s="163" t="s">
        <v>355</v>
      </c>
      <c r="D396" s="162" t="s">
        <v>41</v>
      </c>
      <c r="E396" s="162" t="s">
        <v>42</v>
      </c>
      <c r="F396" s="163" t="s">
        <v>43</v>
      </c>
      <c r="G396" s="162">
        <v>18.349699999999999</v>
      </c>
      <c r="H396" s="162">
        <v>661.14</v>
      </c>
      <c r="I396" s="123">
        <v>661.14</v>
      </c>
      <c r="J396" s="162">
        <v>680.44500000000005</v>
      </c>
      <c r="K396" s="162">
        <v>2.92</v>
      </c>
      <c r="L396" s="162">
        <v>12131.72</v>
      </c>
      <c r="M396" s="162">
        <v>12485.96</v>
      </c>
    </row>
    <row r="397" spans="1:13" ht="16.5" hidden="1" customHeight="1">
      <c r="A397" s="106" t="s">
        <v>1218</v>
      </c>
      <c r="B397" s="162" t="s">
        <v>464</v>
      </c>
      <c r="C397" s="163" t="s">
        <v>355</v>
      </c>
      <c r="D397" s="162" t="s">
        <v>47</v>
      </c>
      <c r="E397" s="162" t="s">
        <v>45</v>
      </c>
      <c r="F397" s="163" t="s">
        <v>43</v>
      </c>
      <c r="G397" s="162">
        <v>2355.8807000000002</v>
      </c>
      <c r="H397" s="162">
        <v>655.47</v>
      </c>
      <c r="I397" s="123">
        <v>655.47</v>
      </c>
      <c r="J397" s="162">
        <v>674.61</v>
      </c>
      <c r="K397" s="162">
        <v>2.92</v>
      </c>
      <c r="L397" s="162">
        <v>1544209.12</v>
      </c>
      <c r="M397" s="162">
        <v>1589300.68</v>
      </c>
    </row>
    <row r="398" spans="1:13" ht="16.5" hidden="1" customHeight="1">
      <c r="A398" s="106" t="s">
        <v>1219</v>
      </c>
      <c r="B398" s="162" t="s">
        <v>464</v>
      </c>
      <c r="C398" s="163" t="s">
        <v>355</v>
      </c>
      <c r="D398" s="162" t="s">
        <v>49</v>
      </c>
      <c r="E398" s="162" t="s">
        <v>46</v>
      </c>
      <c r="F398" s="163" t="s">
        <v>43</v>
      </c>
      <c r="G398" s="162">
        <v>1.7951999999999999</v>
      </c>
      <c r="H398" s="162">
        <v>632.12</v>
      </c>
      <c r="I398" s="123">
        <v>632.12</v>
      </c>
      <c r="J398" s="162">
        <v>650.57799999999997</v>
      </c>
      <c r="K398" s="162">
        <v>2.92</v>
      </c>
      <c r="L398" s="162">
        <v>1134.78</v>
      </c>
      <c r="M398" s="162">
        <v>1167.92</v>
      </c>
    </row>
    <row r="399" spans="1:13" ht="16.5" hidden="1" customHeight="1">
      <c r="A399" s="106" t="s">
        <v>1220</v>
      </c>
      <c r="B399" s="162" t="s">
        <v>464</v>
      </c>
      <c r="C399" s="163" t="s">
        <v>355</v>
      </c>
      <c r="D399" s="162" t="s">
        <v>47</v>
      </c>
      <c r="E399" s="162" t="s">
        <v>45</v>
      </c>
      <c r="F399" s="163" t="s">
        <v>43</v>
      </c>
      <c r="G399" s="162">
        <v>0.16120000000000001</v>
      </c>
      <c r="H399" s="162">
        <v>576.38</v>
      </c>
      <c r="I399" s="123">
        <v>576.38</v>
      </c>
      <c r="J399" s="162">
        <v>593.21</v>
      </c>
      <c r="K399" s="162">
        <v>2.92</v>
      </c>
      <c r="L399" s="162">
        <v>92.91</v>
      </c>
      <c r="M399" s="162">
        <v>95.63</v>
      </c>
    </row>
    <row r="400" spans="1:13" ht="16.5" hidden="1" customHeight="1">
      <c r="A400" s="106" t="s">
        <v>1221</v>
      </c>
      <c r="B400" s="162" t="s">
        <v>481</v>
      </c>
      <c r="C400" s="163" t="s">
        <v>355</v>
      </c>
      <c r="D400" s="162" t="s">
        <v>47</v>
      </c>
      <c r="E400" s="162" t="s">
        <v>56</v>
      </c>
      <c r="F400" s="163" t="s">
        <v>43</v>
      </c>
      <c r="G400" s="162">
        <v>75.446100000000001</v>
      </c>
      <c r="H400" s="162">
        <v>588.23</v>
      </c>
      <c r="I400" s="123">
        <v>588.23</v>
      </c>
      <c r="J400" s="162">
        <v>588.23</v>
      </c>
      <c r="K400" s="162">
        <v>0</v>
      </c>
      <c r="L400" s="162">
        <v>44379.66</v>
      </c>
      <c r="M400" s="162">
        <v>44379.66</v>
      </c>
    </row>
    <row r="401" spans="1:13" ht="16.5" hidden="1" customHeight="1">
      <c r="A401" s="106" t="s">
        <v>1222</v>
      </c>
      <c r="B401" s="162" t="s">
        <v>1223</v>
      </c>
      <c r="C401" s="163" t="s">
        <v>355</v>
      </c>
      <c r="D401" s="162" t="s">
        <v>47</v>
      </c>
      <c r="E401" s="162" t="s">
        <v>60</v>
      </c>
      <c r="F401" s="163" t="s">
        <v>43</v>
      </c>
      <c r="G401" s="162">
        <v>43.424700000000001</v>
      </c>
      <c r="H401" s="162">
        <v>586.38</v>
      </c>
      <c r="I401" s="123">
        <v>586.38</v>
      </c>
      <c r="J401" s="162">
        <v>586.38</v>
      </c>
      <c r="K401" s="162">
        <v>0</v>
      </c>
      <c r="L401" s="162">
        <v>25463.38</v>
      </c>
      <c r="M401" s="162">
        <v>25463.38</v>
      </c>
    </row>
    <row r="402" spans="1:13" ht="16.5" hidden="1" customHeight="1">
      <c r="A402" s="106" t="s">
        <v>1224</v>
      </c>
      <c r="B402" s="109" t="s">
        <v>483</v>
      </c>
      <c r="C402" s="110" t="s">
        <v>484</v>
      </c>
      <c r="D402" s="109" t="s">
        <v>61</v>
      </c>
      <c r="E402" s="109" t="s">
        <v>62</v>
      </c>
      <c r="F402" s="110" t="s">
        <v>43</v>
      </c>
      <c r="G402" s="109">
        <v>296.15350000000001</v>
      </c>
      <c r="H402" s="109">
        <v>310</v>
      </c>
      <c r="I402" s="121">
        <v>588.23</v>
      </c>
      <c r="J402" s="109">
        <v>588.23</v>
      </c>
      <c r="K402" s="109">
        <v>0</v>
      </c>
      <c r="L402" s="109">
        <v>174206.37</v>
      </c>
      <c r="M402" s="109">
        <v>174206.37</v>
      </c>
    </row>
    <row r="403" spans="1:13" ht="16.5" hidden="1" customHeight="1">
      <c r="A403" s="106" t="s">
        <v>1225</v>
      </c>
      <c r="B403" s="109" t="s">
        <v>486</v>
      </c>
      <c r="C403" s="110" t="s">
        <v>484</v>
      </c>
      <c r="D403" s="109" t="s">
        <v>61</v>
      </c>
      <c r="E403" s="109" t="s">
        <v>53</v>
      </c>
      <c r="F403" s="110" t="s">
        <v>43</v>
      </c>
      <c r="G403" s="109">
        <v>45.044400000000003</v>
      </c>
      <c r="H403" s="109">
        <v>322</v>
      </c>
      <c r="I403" s="121">
        <v>599.66999999999996</v>
      </c>
      <c r="J403" s="109">
        <v>599.66999999999996</v>
      </c>
      <c r="K403" s="109">
        <v>0</v>
      </c>
      <c r="L403" s="109">
        <v>27011.78</v>
      </c>
      <c r="M403" s="109">
        <v>27011.78</v>
      </c>
    </row>
    <row r="404" spans="1:13" ht="16.5" hidden="1" customHeight="1">
      <c r="A404" s="106" t="s">
        <v>1226</v>
      </c>
      <c r="B404" s="109" t="s">
        <v>488</v>
      </c>
      <c r="C404" s="110" t="s">
        <v>484</v>
      </c>
      <c r="D404" s="109" t="s">
        <v>61</v>
      </c>
      <c r="E404" s="109" t="s">
        <v>63</v>
      </c>
      <c r="F404" s="110" t="s">
        <v>43</v>
      </c>
      <c r="G404" s="109">
        <v>36.006100000000004</v>
      </c>
      <c r="H404" s="109">
        <v>331</v>
      </c>
      <c r="I404" s="121">
        <v>615.54</v>
      </c>
      <c r="J404" s="109">
        <v>615.54</v>
      </c>
      <c r="K404" s="109">
        <v>0</v>
      </c>
      <c r="L404" s="109">
        <v>22163.19</v>
      </c>
      <c r="M404" s="109">
        <v>22163.19</v>
      </c>
    </row>
    <row r="405" spans="1:13" ht="16.5" hidden="1" customHeight="1">
      <c r="A405" s="106" t="s">
        <v>1227</v>
      </c>
      <c r="B405" s="109" t="s">
        <v>490</v>
      </c>
      <c r="C405" s="110" t="s">
        <v>484</v>
      </c>
      <c r="D405" s="109" t="s">
        <v>61</v>
      </c>
      <c r="E405" s="109" t="s">
        <v>51</v>
      </c>
      <c r="F405" s="110" t="s">
        <v>43</v>
      </c>
      <c r="G405" s="109">
        <v>900.28830000000005</v>
      </c>
      <c r="H405" s="109">
        <v>340</v>
      </c>
      <c r="I405" s="121">
        <v>632.12</v>
      </c>
      <c r="J405" s="109">
        <v>632.12</v>
      </c>
      <c r="K405" s="109">
        <v>0</v>
      </c>
      <c r="L405" s="109">
        <v>569090.24</v>
      </c>
      <c r="M405" s="109">
        <v>569090.24</v>
      </c>
    </row>
    <row r="406" spans="1:13" ht="16.5" hidden="1" customHeight="1">
      <c r="A406" s="106" t="s">
        <v>1228</v>
      </c>
      <c r="B406" s="109" t="s">
        <v>492</v>
      </c>
      <c r="C406" s="110" t="s">
        <v>484</v>
      </c>
      <c r="D406" s="109" t="s">
        <v>61</v>
      </c>
      <c r="E406" s="109" t="s">
        <v>42</v>
      </c>
      <c r="F406" s="110" t="s">
        <v>43</v>
      </c>
      <c r="G406" s="109">
        <v>578.61720000000003</v>
      </c>
      <c r="H406" s="109">
        <v>353</v>
      </c>
      <c r="I406" s="121">
        <v>661.14</v>
      </c>
      <c r="J406" s="109">
        <v>661.14</v>
      </c>
      <c r="K406" s="109">
        <v>0</v>
      </c>
      <c r="L406" s="109">
        <v>382546.98</v>
      </c>
      <c r="M406" s="109">
        <v>382546.98</v>
      </c>
    </row>
    <row r="407" spans="1:13" ht="16.5" hidden="1" customHeight="1">
      <c r="A407" s="106" t="s">
        <v>1229</v>
      </c>
      <c r="B407" s="109" t="s">
        <v>494</v>
      </c>
      <c r="C407" s="110" t="s">
        <v>484</v>
      </c>
      <c r="D407" s="109" t="s">
        <v>57</v>
      </c>
      <c r="E407" s="109" t="s">
        <v>64</v>
      </c>
      <c r="F407" s="110" t="s">
        <v>43</v>
      </c>
      <c r="G407" s="109">
        <v>0.1188</v>
      </c>
      <c r="H407" s="109">
        <v>381</v>
      </c>
      <c r="I407" s="121">
        <v>701.16</v>
      </c>
      <c r="J407" s="109">
        <v>701.16</v>
      </c>
      <c r="K407" s="109">
        <v>0</v>
      </c>
      <c r="L407" s="109">
        <v>83.3</v>
      </c>
      <c r="M407" s="109">
        <v>83.3</v>
      </c>
    </row>
    <row r="408" spans="1:13" ht="16.5" hidden="1" customHeight="1">
      <c r="A408" s="106" t="s">
        <v>1230</v>
      </c>
      <c r="B408" s="109" t="s">
        <v>496</v>
      </c>
      <c r="C408" s="110" t="s">
        <v>484</v>
      </c>
      <c r="D408" s="109" t="s">
        <v>57</v>
      </c>
      <c r="E408" s="109" t="s">
        <v>51</v>
      </c>
      <c r="F408" s="110" t="s">
        <v>43</v>
      </c>
      <c r="G408" s="109">
        <v>6.2436999999999996</v>
      </c>
      <c r="H408" s="109">
        <v>353</v>
      </c>
      <c r="I408" s="121">
        <v>632.12</v>
      </c>
      <c r="J408" s="109">
        <v>632.12</v>
      </c>
      <c r="K408" s="109">
        <v>0</v>
      </c>
      <c r="L408" s="109">
        <v>3946.77</v>
      </c>
      <c r="M408" s="109">
        <v>3946.77</v>
      </c>
    </row>
    <row r="409" spans="1:13" ht="16.5" hidden="1" customHeight="1">
      <c r="A409" s="106" t="s">
        <v>1231</v>
      </c>
      <c r="B409" s="109" t="s">
        <v>498</v>
      </c>
      <c r="C409" s="110" t="s">
        <v>484</v>
      </c>
      <c r="D409" s="109" t="s">
        <v>41</v>
      </c>
      <c r="E409" s="109" t="s">
        <v>42</v>
      </c>
      <c r="F409" s="110" t="s">
        <v>43</v>
      </c>
      <c r="G409" s="109">
        <v>4.5788000000000002</v>
      </c>
      <c r="H409" s="109">
        <v>371</v>
      </c>
      <c r="I409" s="121">
        <v>661.14</v>
      </c>
      <c r="J409" s="109">
        <v>661.14</v>
      </c>
      <c r="K409" s="109">
        <v>0</v>
      </c>
      <c r="L409" s="109">
        <v>3027.23</v>
      </c>
      <c r="M409" s="109">
        <v>3027.23</v>
      </c>
    </row>
    <row r="410" spans="1:13" ht="16.5" hidden="1" customHeight="1">
      <c r="A410" s="106" t="s">
        <v>1232</v>
      </c>
      <c r="B410" s="109" t="s">
        <v>500</v>
      </c>
      <c r="C410" s="110" t="s">
        <v>484</v>
      </c>
      <c r="D410" s="109" t="s">
        <v>65</v>
      </c>
      <c r="E410" s="109" t="s">
        <v>42</v>
      </c>
      <c r="F410" s="110" t="s">
        <v>43</v>
      </c>
      <c r="G410" s="109">
        <v>666.15470000000005</v>
      </c>
      <c r="H410" s="109">
        <v>360</v>
      </c>
      <c r="I410" s="121">
        <v>661.14</v>
      </c>
      <c r="J410" s="109">
        <v>661.14</v>
      </c>
      <c r="K410" s="109">
        <v>0</v>
      </c>
      <c r="L410" s="109">
        <v>440421.52</v>
      </c>
      <c r="M410" s="109">
        <v>440421.52</v>
      </c>
    </row>
    <row r="411" spans="1:13" ht="16.5" hidden="1" customHeight="1">
      <c r="A411" s="111" t="s">
        <v>1233</v>
      </c>
      <c r="B411" s="142" t="s">
        <v>510</v>
      </c>
      <c r="C411" s="143" t="s">
        <v>461</v>
      </c>
      <c r="D411" s="142" t="s">
        <v>66</v>
      </c>
      <c r="E411" s="142" t="s">
        <v>67</v>
      </c>
      <c r="F411" s="143" t="s">
        <v>43</v>
      </c>
      <c r="G411" s="142">
        <v>353.61279999999999</v>
      </c>
      <c r="H411" s="142">
        <v>212.73</v>
      </c>
      <c r="I411" s="121">
        <v>274.92</v>
      </c>
      <c r="J411" s="142">
        <v>292.02999999999997</v>
      </c>
      <c r="K411" s="142" t="s">
        <v>45</v>
      </c>
      <c r="L411" s="142">
        <v>97215.23</v>
      </c>
      <c r="M411" s="142">
        <v>103265.55</v>
      </c>
    </row>
    <row r="412" spans="1:13" ht="16.5" hidden="1" customHeight="1">
      <c r="A412" s="111" t="s">
        <v>1234</v>
      </c>
      <c r="B412" s="142" t="s">
        <v>510</v>
      </c>
      <c r="C412" s="143" t="s">
        <v>461</v>
      </c>
      <c r="D412" s="142" t="s">
        <v>66</v>
      </c>
      <c r="E412" s="142" t="s">
        <v>67</v>
      </c>
      <c r="F412" s="143" t="s">
        <v>43</v>
      </c>
      <c r="G412" s="142">
        <v>109.8991</v>
      </c>
      <c r="H412" s="142">
        <v>212.73</v>
      </c>
      <c r="I412" s="121">
        <v>284.33</v>
      </c>
      <c r="J412" s="142">
        <v>299.61</v>
      </c>
      <c r="K412" s="142" t="s">
        <v>45</v>
      </c>
      <c r="L412" s="142">
        <v>31247.61</v>
      </c>
      <c r="M412" s="142">
        <v>32926.870000000003</v>
      </c>
    </row>
    <row r="413" spans="1:13" ht="16.5" hidden="1" customHeight="1">
      <c r="A413" s="111" t="s">
        <v>1235</v>
      </c>
      <c r="B413" s="142" t="s">
        <v>513</v>
      </c>
      <c r="C413" s="143" t="s">
        <v>73</v>
      </c>
      <c r="D413" s="142" t="s">
        <v>514</v>
      </c>
      <c r="E413" s="142" t="s">
        <v>515</v>
      </c>
      <c r="F413" s="143" t="s">
        <v>516</v>
      </c>
      <c r="G413" s="142">
        <v>7.0095000000000001</v>
      </c>
      <c r="H413" s="142">
        <v>1039.8</v>
      </c>
      <c r="I413" s="121">
        <v>1073.7</v>
      </c>
      <c r="J413" s="142">
        <v>1133.75</v>
      </c>
      <c r="K413" s="142" t="s">
        <v>45</v>
      </c>
      <c r="L413" s="142">
        <v>7526.1</v>
      </c>
      <c r="M413" s="142">
        <v>7947.02</v>
      </c>
    </row>
    <row r="414" spans="1:13" ht="16.5" hidden="1" customHeight="1">
      <c r="A414" s="111" t="s">
        <v>1236</v>
      </c>
      <c r="B414" s="142" t="s">
        <v>513</v>
      </c>
      <c r="C414" s="143" t="s">
        <v>73</v>
      </c>
      <c r="D414" s="142" t="s">
        <v>514</v>
      </c>
      <c r="E414" s="142" t="s">
        <v>515</v>
      </c>
      <c r="F414" s="143" t="s">
        <v>516</v>
      </c>
      <c r="G414" s="142">
        <v>7.3884999999999996</v>
      </c>
      <c r="H414" s="142">
        <v>1039.8</v>
      </c>
      <c r="I414" s="155">
        <v>1022.28</v>
      </c>
      <c r="J414" s="142">
        <v>1073.7</v>
      </c>
      <c r="K414" s="142" t="s">
        <v>45</v>
      </c>
      <c r="L414" s="142">
        <v>7553.12</v>
      </c>
      <c r="M414" s="142">
        <v>7933.03</v>
      </c>
    </row>
    <row r="415" spans="1:13" ht="16.5" hidden="1" customHeight="1">
      <c r="A415" s="111" t="s">
        <v>1237</v>
      </c>
      <c r="B415" s="142" t="s">
        <v>519</v>
      </c>
      <c r="C415" s="143" t="s">
        <v>73</v>
      </c>
      <c r="D415" s="142" t="s">
        <v>520</v>
      </c>
      <c r="E415" s="142" t="s">
        <v>521</v>
      </c>
      <c r="F415" s="143" t="s">
        <v>516</v>
      </c>
      <c r="G415" s="142">
        <v>6.1021000000000001</v>
      </c>
      <c r="H415" s="142">
        <v>1439.74</v>
      </c>
      <c r="I415" s="121">
        <v>1477.54</v>
      </c>
      <c r="J415" s="142">
        <v>1544.51</v>
      </c>
      <c r="K415" s="142" t="s">
        <v>45</v>
      </c>
      <c r="L415" s="142">
        <v>9016.1</v>
      </c>
      <c r="M415" s="142">
        <v>9424.75</v>
      </c>
    </row>
    <row r="416" spans="1:13" ht="16.5" hidden="1" customHeight="1">
      <c r="A416" s="111" t="s">
        <v>1238</v>
      </c>
      <c r="B416" s="142" t="s">
        <v>519</v>
      </c>
      <c r="C416" s="143" t="s">
        <v>73</v>
      </c>
      <c r="D416" s="142" t="s">
        <v>520</v>
      </c>
      <c r="E416" s="142" t="s">
        <v>521</v>
      </c>
      <c r="F416" s="143" t="s">
        <v>516</v>
      </c>
      <c r="G416" s="142">
        <v>27.877700000000001</v>
      </c>
      <c r="H416" s="142">
        <v>1439.74</v>
      </c>
      <c r="I416" s="155">
        <v>1420.21</v>
      </c>
      <c r="J416" s="142">
        <v>1477.54</v>
      </c>
      <c r="K416" s="142" t="s">
        <v>45</v>
      </c>
      <c r="L416" s="142">
        <v>39592.19</v>
      </c>
      <c r="M416" s="142">
        <v>41190.42</v>
      </c>
    </row>
    <row r="417" spans="1:13" ht="16.5" hidden="1" customHeight="1">
      <c r="A417" s="106" t="s">
        <v>1239</v>
      </c>
      <c r="B417" s="138" t="s">
        <v>524</v>
      </c>
      <c r="C417" s="139" t="s">
        <v>73</v>
      </c>
      <c r="D417" s="138" t="s">
        <v>525</v>
      </c>
      <c r="E417" s="138" t="s">
        <v>526</v>
      </c>
      <c r="F417" s="139" t="s">
        <v>516</v>
      </c>
      <c r="G417" s="138">
        <v>249.9469</v>
      </c>
      <c r="H417" s="138">
        <v>29.17</v>
      </c>
      <c r="I417" s="155">
        <v>26.68</v>
      </c>
      <c r="J417" s="138">
        <v>28.43</v>
      </c>
      <c r="K417" s="138" t="s">
        <v>45</v>
      </c>
      <c r="L417" s="138">
        <v>6668.58</v>
      </c>
      <c r="M417" s="138">
        <v>7105.99</v>
      </c>
    </row>
    <row r="418" spans="1:13" ht="16.5" hidden="1" customHeight="1">
      <c r="A418" s="106" t="s">
        <v>1240</v>
      </c>
      <c r="B418" s="138" t="s">
        <v>528</v>
      </c>
      <c r="C418" s="139" t="s">
        <v>73</v>
      </c>
      <c r="D418" s="138" t="s">
        <v>529</v>
      </c>
      <c r="E418" s="138" t="s">
        <v>530</v>
      </c>
      <c r="F418" s="139" t="s">
        <v>516</v>
      </c>
      <c r="G418" s="138">
        <v>6.4999999999999997E-3</v>
      </c>
      <c r="H418" s="138">
        <v>1859.52</v>
      </c>
      <c r="I418" s="121">
        <v>1888.63</v>
      </c>
      <c r="J418" s="138">
        <v>1940.21</v>
      </c>
      <c r="K418" s="138" t="s">
        <v>45</v>
      </c>
      <c r="L418" s="138">
        <v>12.28</v>
      </c>
      <c r="M418" s="138">
        <v>12.61</v>
      </c>
    </row>
    <row r="419" spans="1:13" ht="16.5" hidden="1" customHeight="1">
      <c r="A419" s="106" t="s">
        <v>1241</v>
      </c>
      <c r="B419" s="138" t="s">
        <v>1242</v>
      </c>
      <c r="C419" s="139" t="s">
        <v>73</v>
      </c>
      <c r="D419" s="138" t="s">
        <v>1243</v>
      </c>
      <c r="E419" s="138" t="s">
        <v>1244</v>
      </c>
      <c r="F419" s="139" t="s">
        <v>516</v>
      </c>
      <c r="G419" s="138">
        <v>1.0789</v>
      </c>
      <c r="H419" s="138">
        <v>552.75</v>
      </c>
      <c r="I419" s="121">
        <v>616.9</v>
      </c>
      <c r="J419" s="138">
        <v>659.75</v>
      </c>
      <c r="K419" s="138" t="s">
        <v>45</v>
      </c>
      <c r="L419" s="138">
        <v>665.57</v>
      </c>
      <c r="M419" s="138">
        <v>711.8</v>
      </c>
    </row>
    <row r="420" spans="1:13" ht="16.5" hidden="1" customHeight="1">
      <c r="A420" s="111" t="s">
        <v>1245</v>
      </c>
      <c r="B420" s="142" t="s">
        <v>532</v>
      </c>
      <c r="C420" s="143" t="s">
        <v>73</v>
      </c>
      <c r="D420" s="142" t="s">
        <v>533</v>
      </c>
      <c r="E420" s="142" t="s">
        <v>534</v>
      </c>
      <c r="F420" s="143" t="s">
        <v>516</v>
      </c>
      <c r="G420" s="142">
        <v>14.8857</v>
      </c>
      <c r="H420" s="142">
        <v>1216.6199999999999</v>
      </c>
      <c r="I420" s="121">
        <v>1248.3800000000001</v>
      </c>
      <c r="J420" s="142">
        <v>1304.6500000000001</v>
      </c>
      <c r="K420" s="142" t="s">
        <v>45</v>
      </c>
      <c r="L420" s="142">
        <v>18583.009999999998</v>
      </c>
      <c r="M420" s="142">
        <v>19420.63</v>
      </c>
    </row>
    <row r="421" spans="1:13" ht="16.5" hidden="1" customHeight="1">
      <c r="A421" s="111" t="s">
        <v>1246</v>
      </c>
      <c r="B421" s="142" t="s">
        <v>532</v>
      </c>
      <c r="C421" s="143" t="s">
        <v>73</v>
      </c>
      <c r="D421" s="142" t="s">
        <v>533</v>
      </c>
      <c r="E421" s="142" t="s">
        <v>534</v>
      </c>
      <c r="F421" s="143" t="s">
        <v>516</v>
      </c>
      <c r="G421" s="142">
        <v>125.8514</v>
      </c>
      <c r="H421" s="142">
        <v>1216.6199999999999</v>
      </c>
      <c r="I421" s="155">
        <v>1200.22</v>
      </c>
      <c r="J421" s="142">
        <v>1248.3800000000001</v>
      </c>
      <c r="K421" s="142" t="s">
        <v>45</v>
      </c>
      <c r="L421" s="142">
        <v>151049.37</v>
      </c>
      <c r="M421" s="142">
        <v>157110.37</v>
      </c>
    </row>
    <row r="422" spans="1:13" ht="16.5" hidden="1" customHeight="1">
      <c r="A422" s="106" t="s">
        <v>1247</v>
      </c>
      <c r="B422" s="138" t="s">
        <v>537</v>
      </c>
      <c r="C422" s="139" t="s">
        <v>73</v>
      </c>
      <c r="D422" s="138" t="s">
        <v>538</v>
      </c>
      <c r="E422" s="138" t="s">
        <v>539</v>
      </c>
      <c r="F422" s="139" t="s">
        <v>516</v>
      </c>
      <c r="G422" s="138">
        <v>1.8286</v>
      </c>
      <c r="H422" s="138">
        <v>715.97</v>
      </c>
      <c r="I422" s="121">
        <v>747.77</v>
      </c>
      <c r="J422" s="138">
        <v>804.11</v>
      </c>
      <c r="K422" s="138" t="s">
        <v>45</v>
      </c>
      <c r="L422" s="138">
        <v>1367.37</v>
      </c>
      <c r="M422" s="138">
        <v>1470.4</v>
      </c>
    </row>
    <row r="423" spans="1:13" ht="16.5" hidden="1" customHeight="1">
      <c r="A423" s="106" t="s">
        <v>1248</v>
      </c>
      <c r="B423" s="138" t="s">
        <v>541</v>
      </c>
      <c r="C423" s="139" t="s">
        <v>73</v>
      </c>
      <c r="D423" s="138" t="s">
        <v>542</v>
      </c>
      <c r="E423" s="138" t="s">
        <v>543</v>
      </c>
      <c r="F423" s="139" t="s">
        <v>516</v>
      </c>
      <c r="G423" s="138">
        <v>9.2128999999999994</v>
      </c>
      <c r="H423" s="138">
        <v>319.14</v>
      </c>
      <c r="I423" s="155">
        <v>311.45999999999998</v>
      </c>
      <c r="J423" s="138">
        <v>316.83999999999997</v>
      </c>
      <c r="K423" s="138" t="s">
        <v>45</v>
      </c>
      <c r="L423" s="138">
        <v>2869.45</v>
      </c>
      <c r="M423" s="138">
        <v>2919.02</v>
      </c>
    </row>
    <row r="424" spans="1:13" ht="16.5" hidden="1" customHeight="1">
      <c r="A424" s="111" t="s">
        <v>1249</v>
      </c>
      <c r="B424" s="142" t="s">
        <v>545</v>
      </c>
      <c r="C424" s="143" t="s">
        <v>73</v>
      </c>
      <c r="D424" s="142" t="s">
        <v>546</v>
      </c>
      <c r="E424" s="142" t="s">
        <v>547</v>
      </c>
      <c r="F424" s="143" t="s">
        <v>516</v>
      </c>
      <c r="G424" s="142">
        <v>393.10469999999998</v>
      </c>
      <c r="H424" s="142">
        <v>10.49</v>
      </c>
      <c r="I424" s="155">
        <v>9.89</v>
      </c>
      <c r="J424" s="142">
        <v>10.31</v>
      </c>
      <c r="K424" s="142" t="s">
        <v>45</v>
      </c>
      <c r="L424" s="142">
        <v>3887.81</v>
      </c>
      <c r="M424" s="142">
        <v>4052.91</v>
      </c>
    </row>
    <row r="425" spans="1:13" ht="16.5" hidden="1" customHeight="1">
      <c r="A425" s="111" t="s">
        <v>1250</v>
      </c>
      <c r="B425" s="142" t="s">
        <v>545</v>
      </c>
      <c r="C425" s="143" t="s">
        <v>73</v>
      </c>
      <c r="D425" s="142" t="s">
        <v>546</v>
      </c>
      <c r="E425" s="142" t="s">
        <v>547</v>
      </c>
      <c r="F425" s="143" t="s">
        <v>516</v>
      </c>
      <c r="G425" s="142">
        <v>1.3287</v>
      </c>
      <c r="H425" s="142">
        <v>10.49</v>
      </c>
      <c r="I425" s="155">
        <v>9.89</v>
      </c>
      <c r="J425" s="142">
        <v>10.31</v>
      </c>
      <c r="K425" s="142" t="s">
        <v>45</v>
      </c>
      <c r="L425" s="142">
        <v>13.14</v>
      </c>
      <c r="M425" s="142">
        <v>13.7</v>
      </c>
    </row>
    <row r="426" spans="1:13" ht="16.5" hidden="1" customHeight="1">
      <c r="A426" s="111" t="s">
        <v>1251</v>
      </c>
      <c r="B426" s="142" t="s">
        <v>550</v>
      </c>
      <c r="C426" s="143" t="s">
        <v>73</v>
      </c>
      <c r="D426" s="142" t="s">
        <v>546</v>
      </c>
      <c r="E426" s="142" t="s">
        <v>551</v>
      </c>
      <c r="F426" s="143" t="s">
        <v>516</v>
      </c>
      <c r="G426" s="142">
        <v>692.85130000000004</v>
      </c>
      <c r="H426" s="142">
        <v>11.72</v>
      </c>
      <c r="I426" s="155">
        <v>11.12</v>
      </c>
      <c r="J426" s="142">
        <v>11.54</v>
      </c>
      <c r="K426" s="142" t="s">
        <v>45</v>
      </c>
      <c r="L426" s="142">
        <v>7704.51</v>
      </c>
      <c r="M426" s="142">
        <v>7995.5</v>
      </c>
    </row>
    <row r="427" spans="1:13" ht="16.5" hidden="1" customHeight="1">
      <c r="A427" s="111" t="s">
        <v>1252</v>
      </c>
      <c r="B427" s="142" t="s">
        <v>550</v>
      </c>
      <c r="C427" s="143" t="s">
        <v>73</v>
      </c>
      <c r="D427" s="142" t="s">
        <v>546</v>
      </c>
      <c r="E427" s="142" t="s">
        <v>551</v>
      </c>
      <c r="F427" s="143" t="s">
        <v>516</v>
      </c>
      <c r="G427" s="142">
        <v>1.7250000000000001</v>
      </c>
      <c r="H427" s="142">
        <v>11.72</v>
      </c>
      <c r="I427" s="155">
        <v>11.12</v>
      </c>
      <c r="J427" s="142">
        <v>11.44</v>
      </c>
      <c r="K427" s="142" t="s">
        <v>45</v>
      </c>
      <c r="L427" s="142">
        <v>19.18</v>
      </c>
      <c r="M427" s="142">
        <v>19.73</v>
      </c>
    </row>
    <row r="428" spans="1:13" ht="16.5" hidden="1" customHeight="1">
      <c r="A428" s="111" t="s">
        <v>1253</v>
      </c>
      <c r="B428" s="142" t="s">
        <v>554</v>
      </c>
      <c r="C428" s="143" t="s">
        <v>73</v>
      </c>
      <c r="D428" s="142" t="s">
        <v>555</v>
      </c>
      <c r="E428" s="142" t="s">
        <v>556</v>
      </c>
      <c r="F428" s="143" t="s">
        <v>516</v>
      </c>
      <c r="G428" s="142">
        <v>7.5899999999999995E-2</v>
      </c>
      <c r="H428" s="142">
        <v>2418.5300000000002</v>
      </c>
      <c r="I428" s="155">
        <v>1911.44</v>
      </c>
      <c r="J428" s="142">
        <v>1914.64</v>
      </c>
      <c r="K428" s="142" t="s">
        <v>45</v>
      </c>
      <c r="L428" s="142">
        <v>145.08000000000001</v>
      </c>
      <c r="M428" s="142">
        <v>145.32</v>
      </c>
    </row>
    <row r="429" spans="1:13" ht="16.5" hidden="1" customHeight="1">
      <c r="A429" s="111" t="s">
        <v>1254</v>
      </c>
      <c r="B429" s="142" t="s">
        <v>554</v>
      </c>
      <c r="C429" s="143" t="s">
        <v>73</v>
      </c>
      <c r="D429" s="142" t="s">
        <v>555</v>
      </c>
      <c r="E429" s="142" t="s">
        <v>556</v>
      </c>
      <c r="F429" s="143" t="s">
        <v>516</v>
      </c>
      <c r="G429" s="142">
        <v>34.266599999999997</v>
      </c>
      <c r="H429" s="142">
        <v>2418.5300000000002</v>
      </c>
      <c r="I429" s="121">
        <v>2474.98</v>
      </c>
      <c r="J429" s="142">
        <v>2574.9899999999998</v>
      </c>
      <c r="K429" s="142" t="s">
        <v>45</v>
      </c>
      <c r="L429" s="142">
        <v>84809.15</v>
      </c>
      <c r="M429" s="142">
        <v>88236.15</v>
      </c>
    </row>
    <row r="430" spans="1:13" ht="16.5" hidden="1" customHeight="1">
      <c r="A430" s="111" t="s">
        <v>1255</v>
      </c>
      <c r="B430" s="142" t="s">
        <v>554</v>
      </c>
      <c r="C430" s="143" t="s">
        <v>73</v>
      </c>
      <c r="D430" s="142" t="s">
        <v>555</v>
      </c>
      <c r="E430" s="142" t="s">
        <v>556</v>
      </c>
      <c r="F430" s="143" t="s">
        <v>516</v>
      </c>
      <c r="G430" s="142">
        <v>12.059200000000001</v>
      </c>
      <c r="H430" s="142">
        <v>2418.5300000000002</v>
      </c>
      <c r="I430" s="155">
        <v>2389.37</v>
      </c>
      <c r="J430" s="142">
        <v>2474.98</v>
      </c>
      <c r="K430" s="142" t="s">
        <v>45</v>
      </c>
      <c r="L430" s="142">
        <v>28813.89</v>
      </c>
      <c r="M430" s="142">
        <v>29846.28</v>
      </c>
    </row>
    <row r="431" spans="1:13" ht="16.5" hidden="1" customHeight="1">
      <c r="A431" s="106" t="s">
        <v>1256</v>
      </c>
      <c r="B431" s="138" t="s">
        <v>560</v>
      </c>
      <c r="C431" s="139" t="s">
        <v>73</v>
      </c>
      <c r="D431" s="138" t="s">
        <v>561</v>
      </c>
      <c r="E431" s="138" t="s">
        <v>562</v>
      </c>
      <c r="F431" s="139" t="s">
        <v>516</v>
      </c>
      <c r="G431" s="138">
        <v>13.042899999999999</v>
      </c>
      <c r="H431" s="138">
        <v>253.21</v>
      </c>
      <c r="I431" s="155">
        <v>251.92</v>
      </c>
      <c r="J431" s="138">
        <v>252.82</v>
      </c>
      <c r="K431" s="138" t="s">
        <v>45</v>
      </c>
      <c r="L431" s="138">
        <v>3285.77</v>
      </c>
      <c r="M431" s="138">
        <v>3297.51</v>
      </c>
    </row>
    <row r="432" spans="1:13" ht="16.5" hidden="1" customHeight="1">
      <c r="A432" s="111" t="s">
        <v>1257</v>
      </c>
      <c r="B432" s="142" t="s">
        <v>564</v>
      </c>
      <c r="C432" s="143" t="s">
        <v>73</v>
      </c>
      <c r="D432" s="142" t="s">
        <v>561</v>
      </c>
      <c r="E432" s="142" t="s">
        <v>565</v>
      </c>
      <c r="F432" s="143" t="s">
        <v>516</v>
      </c>
      <c r="G432" s="142">
        <v>4.5803000000000003</v>
      </c>
      <c r="H432" s="142">
        <v>260.41000000000003</v>
      </c>
      <c r="I432" s="155">
        <v>258.14</v>
      </c>
      <c r="J432" s="142">
        <v>259.73</v>
      </c>
      <c r="K432" s="142" t="s">
        <v>45</v>
      </c>
      <c r="L432" s="142">
        <v>1182.3599999999999</v>
      </c>
      <c r="M432" s="142">
        <v>1189.6400000000001</v>
      </c>
    </row>
    <row r="433" spans="1:13" ht="16.5" hidden="1" customHeight="1">
      <c r="A433" s="111" t="s">
        <v>1258</v>
      </c>
      <c r="B433" s="142" t="s">
        <v>564</v>
      </c>
      <c r="C433" s="143" t="s">
        <v>73</v>
      </c>
      <c r="D433" s="142" t="s">
        <v>561</v>
      </c>
      <c r="E433" s="142" t="s">
        <v>565</v>
      </c>
      <c r="F433" s="143" t="s">
        <v>516</v>
      </c>
      <c r="G433" s="142">
        <v>0.45579999999999998</v>
      </c>
      <c r="H433" s="142">
        <v>260.41000000000003</v>
      </c>
      <c r="I433" s="155">
        <v>258.14</v>
      </c>
      <c r="J433" s="142">
        <v>258.14</v>
      </c>
      <c r="K433" s="142" t="s">
        <v>45</v>
      </c>
      <c r="L433" s="142">
        <v>117.66</v>
      </c>
      <c r="M433" s="142">
        <v>117.66</v>
      </c>
    </row>
    <row r="434" spans="1:13" ht="16.5" hidden="1" customHeight="1">
      <c r="A434" s="106" t="s">
        <v>1259</v>
      </c>
      <c r="B434" s="138" t="s">
        <v>567</v>
      </c>
      <c r="C434" s="139" t="s">
        <v>73</v>
      </c>
      <c r="D434" s="138" t="s">
        <v>568</v>
      </c>
      <c r="E434" s="138" t="s">
        <v>569</v>
      </c>
      <c r="F434" s="139" t="s">
        <v>516</v>
      </c>
      <c r="G434" s="138">
        <v>17.901199999999999</v>
      </c>
      <c r="H434" s="138">
        <v>284.31</v>
      </c>
      <c r="I434" s="155">
        <v>280.66000000000003</v>
      </c>
      <c r="J434" s="138">
        <v>283.22000000000003</v>
      </c>
      <c r="K434" s="138" t="s">
        <v>45</v>
      </c>
      <c r="L434" s="138">
        <v>5024.1499999999996</v>
      </c>
      <c r="M434" s="138">
        <v>5069.9799999999996</v>
      </c>
    </row>
    <row r="435" spans="1:13" ht="16.5" hidden="1" customHeight="1">
      <c r="A435" s="106" t="s">
        <v>1260</v>
      </c>
      <c r="B435" s="138" t="s">
        <v>1261</v>
      </c>
      <c r="C435" s="139" t="s">
        <v>73</v>
      </c>
      <c r="D435" s="138" t="s">
        <v>1262</v>
      </c>
      <c r="E435" s="138" t="s">
        <v>1263</v>
      </c>
      <c r="F435" s="139" t="s">
        <v>516</v>
      </c>
      <c r="G435" s="138">
        <v>1.9494</v>
      </c>
      <c r="H435" s="138">
        <v>25.91</v>
      </c>
      <c r="I435" s="155">
        <v>22.44</v>
      </c>
      <c r="J435" s="138">
        <v>24.87</v>
      </c>
      <c r="K435" s="138" t="s">
        <v>45</v>
      </c>
      <c r="L435" s="138">
        <v>43.74</v>
      </c>
      <c r="M435" s="138">
        <v>48.48</v>
      </c>
    </row>
    <row r="436" spans="1:13" ht="16.5" hidden="1" customHeight="1">
      <c r="A436" s="106" t="s">
        <v>1264</v>
      </c>
      <c r="B436" s="138" t="s">
        <v>571</v>
      </c>
      <c r="C436" s="139" t="s">
        <v>73</v>
      </c>
      <c r="D436" s="138" t="s">
        <v>572</v>
      </c>
      <c r="E436" s="138" t="s">
        <v>573</v>
      </c>
      <c r="F436" s="139" t="s">
        <v>516</v>
      </c>
      <c r="G436" s="138">
        <v>112.25790000000001</v>
      </c>
      <c r="H436" s="138">
        <v>54.68</v>
      </c>
      <c r="I436" s="155">
        <v>52.76</v>
      </c>
      <c r="J436" s="138">
        <v>54.1</v>
      </c>
      <c r="K436" s="138" t="s">
        <v>45</v>
      </c>
      <c r="L436" s="138">
        <v>5922.73</v>
      </c>
      <c r="M436" s="138">
        <v>6073.15</v>
      </c>
    </row>
    <row r="437" spans="1:13" ht="16.5" hidden="1" customHeight="1">
      <c r="A437" s="106" t="s">
        <v>1265</v>
      </c>
      <c r="B437" s="138" t="s">
        <v>575</v>
      </c>
      <c r="C437" s="139" t="s">
        <v>73</v>
      </c>
      <c r="D437" s="138" t="s">
        <v>576</v>
      </c>
      <c r="E437" s="138" t="s">
        <v>573</v>
      </c>
      <c r="F437" s="139" t="s">
        <v>516</v>
      </c>
      <c r="G437" s="138">
        <v>106.4348</v>
      </c>
      <c r="H437" s="138">
        <v>48.31</v>
      </c>
      <c r="I437" s="155">
        <v>43.49</v>
      </c>
      <c r="J437" s="138">
        <v>46.86</v>
      </c>
      <c r="K437" s="138" t="s">
        <v>45</v>
      </c>
      <c r="L437" s="138">
        <v>4628.8500000000004</v>
      </c>
      <c r="M437" s="138">
        <v>4987.53</v>
      </c>
    </row>
    <row r="438" spans="1:13" ht="16.5" hidden="1" customHeight="1">
      <c r="A438" s="106" t="s">
        <v>1266</v>
      </c>
      <c r="B438" s="138" t="s">
        <v>578</v>
      </c>
      <c r="C438" s="139" t="s">
        <v>73</v>
      </c>
      <c r="D438" s="138" t="s">
        <v>579</v>
      </c>
      <c r="E438" s="138" t="s">
        <v>573</v>
      </c>
      <c r="F438" s="139" t="s">
        <v>516</v>
      </c>
      <c r="G438" s="138">
        <v>361.0926</v>
      </c>
      <c r="H438" s="138">
        <v>30.06</v>
      </c>
      <c r="I438" s="155">
        <v>28.14</v>
      </c>
      <c r="J438" s="138">
        <v>29.48</v>
      </c>
      <c r="K438" s="138" t="s">
        <v>45</v>
      </c>
      <c r="L438" s="138">
        <v>10161.15</v>
      </c>
      <c r="M438" s="138">
        <v>10645.01</v>
      </c>
    </row>
    <row r="439" spans="1:13" ht="16.5" hidden="1" customHeight="1">
      <c r="A439" s="111" t="s">
        <v>1267</v>
      </c>
      <c r="B439" s="142" t="s">
        <v>1268</v>
      </c>
      <c r="C439" s="143" t="s">
        <v>73</v>
      </c>
      <c r="D439" s="142" t="s">
        <v>1269</v>
      </c>
      <c r="E439" s="142" t="s">
        <v>1270</v>
      </c>
      <c r="F439" s="143" t="s">
        <v>516</v>
      </c>
      <c r="G439" s="142">
        <v>1.9956</v>
      </c>
      <c r="H439" s="142">
        <v>28.17</v>
      </c>
      <c r="I439" s="155">
        <v>24.57</v>
      </c>
      <c r="J439" s="142">
        <v>27.09</v>
      </c>
      <c r="K439" s="142" t="s">
        <v>45</v>
      </c>
      <c r="L439" s="142">
        <v>49.03</v>
      </c>
      <c r="M439" s="142">
        <v>54.06</v>
      </c>
    </row>
    <row r="440" spans="1:13" ht="16.5" hidden="1" customHeight="1">
      <c r="A440" s="111" t="s">
        <v>1271</v>
      </c>
      <c r="B440" s="142" t="s">
        <v>1268</v>
      </c>
      <c r="C440" s="143" t="s">
        <v>73</v>
      </c>
      <c r="D440" s="142" t="s">
        <v>1269</v>
      </c>
      <c r="E440" s="142" t="s">
        <v>1270</v>
      </c>
      <c r="F440" s="143" t="s">
        <v>516</v>
      </c>
      <c r="G440" s="142">
        <v>6.0000000000000001E-3</v>
      </c>
      <c r="H440" s="142">
        <v>28.17</v>
      </c>
      <c r="I440" s="155">
        <v>24.57</v>
      </c>
      <c r="J440" s="142">
        <v>24.57</v>
      </c>
      <c r="K440" s="142" t="s">
        <v>45</v>
      </c>
      <c r="L440" s="142">
        <v>0.15</v>
      </c>
      <c r="M440" s="142">
        <v>0.15</v>
      </c>
    </row>
    <row r="441" spans="1:13" ht="16.5" hidden="1" customHeight="1">
      <c r="A441" s="106" t="s">
        <v>1272</v>
      </c>
      <c r="B441" s="138" t="s">
        <v>1273</v>
      </c>
      <c r="C441" s="139" t="s">
        <v>73</v>
      </c>
      <c r="D441" s="138" t="s">
        <v>1274</v>
      </c>
      <c r="E441" s="138" t="s">
        <v>1275</v>
      </c>
      <c r="F441" s="139" t="s">
        <v>516</v>
      </c>
      <c r="G441" s="138">
        <v>8.3999999999999995E-3</v>
      </c>
      <c r="H441" s="138">
        <v>38.74</v>
      </c>
      <c r="I441" s="155">
        <v>33.340000000000003</v>
      </c>
      <c r="J441" s="138">
        <v>33.340000000000003</v>
      </c>
      <c r="K441" s="138" t="s">
        <v>45</v>
      </c>
      <c r="L441" s="138">
        <v>0.28000000000000003</v>
      </c>
      <c r="M441" s="138">
        <v>0.28000000000000003</v>
      </c>
    </row>
    <row r="442" spans="1:13" ht="16.5" hidden="1" customHeight="1">
      <c r="A442" s="106" t="s">
        <v>1276</v>
      </c>
      <c r="B442" s="138" t="s">
        <v>581</v>
      </c>
      <c r="C442" s="139" t="s">
        <v>73</v>
      </c>
      <c r="D442" s="138" t="s">
        <v>582</v>
      </c>
      <c r="E442" s="138" t="s">
        <v>583</v>
      </c>
      <c r="F442" s="139" t="s">
        <v>516</v>
      </c>
      <c r="G442" s="138">
        <v>83.915999999999997</v>
      </c>
      <c r="H442" s="138">
        <v>41.05</v>
      </c>
      <c r="I442" s="155">
        <v>35.42</v>
      </c>
      <c r="J442" s="138">
        <v>39.36</v>
      </c>
      <c r="K442" s="138" t="s">
        <v>45</v>
      </c>
      <c r="L442" s="138">
        <v>2972.3</v>
      </c>
      <c r="M442" s="138">
        <v>3302.93</v>
      </c>
    </row>
    <row r="443" spans="1:13" ht="16.5" hidden="1" customHeight="1">
      <c r="A443" s="106" t="s">
        <v>1277</v>
      </c>
      <c r="B443" s="138" t="s">
        <v>585</v>
      </c>
      <c r="C443" s="139" t="s">
        <v>73</v>
      </c>
      <c r="D443" s="138" t="s">
        <v>586</v>
      </c>
      <c r="E443" s="138" t="s">
        <v>587</v>
      </c>
      <c r="F443" s="139" t="s">
        <v>516</v>
      </c>
      <c r="G443" s="138">
        <v>0.24529999999999999</v>
      </c>
      <c r="H443" s="138">
        <v>195.44</v>
      </c>
      <c r="I443" s="155">
        <v>186.84</v>
      </c>
      <c r="J443" s="138">
        <v>192.86</v>
      </c>
      <c r="K443" s="138" t="s">
        <v>45</v>
      </c>
      <c r="L443" s="138">
        <v>45.83</v>
      </c>
      <c r="M443" s="138">
        <v>47.31</v>
      </c>
    </row>
    <row r="444" spans="1:13" ht="16.5" hidden="1" customHeight="1">
      <c r="A444" s="106" t="s">
        <v>1278</v>
      </c>
      <c r="B444" s="138" t="s">
        <v>589</v>
      </c>
      <c r="C444" s="139" t="s">
        <v>73</v>
      </c>
      <c r="D444" s="138" t="s">
        <v>590</v>
      </c>
      <c r="E444" s="138" t="s">
        <v>591</v>
      </c>
      <c r="F444" s="139" t="s">
        <v>516</v>
      </c>
      <c r="G444" s="138">
        <v>198.375</v>
      </c>
      <c r="H444" s="138">
        <v>53.21</v>
      </c>
      <c r="I444" s="155">
        <v>51.51</v>
      </c>
      <c r="J444" s="138">
        <v>52.7</v>
      </c>
      <c r="K444" s="138" t="s">
        <v>45</v>
      </c>
      <c r="L444" s="138">
        <v>10218.299999999999</v>
      </c>
      <c r="M444" s="138">
        <v>10454.36</v>
      </c>
    </row>
    <row r="445" spans="1:13" ht="16.5" hidden="1" customHeight="1">
      <c r="A445" s="106" t="s">
        <v>1279</v>
      </c>
      <c r="B445" s="138" t="s">
        <v>1280</v>
      </c>
      <c r="C445" s="139" t="s">
        <v>73</v>
      </c>
      <c r="D445" s="138" t="s">
        <v>1281</v>
      </c>
      <c r="E445" s="138" t="s">
        <v>45</v>
      </c>
      <c r="F445" s="139" t="s">
        <v>516</v>
      </c>
      <c r="G445" s="138">
        <v>25.611699999999999</v>
      </c>
      <c r="H445" s="138">
        <v>251.18</v>
      </c>
      <c r="I445" s="155">
        <v>246.68</v>
      </c>
      <c r="J445" s="138">
        <v>249.83</v>
      </c>
      <c r="K445" s="138" t="s">
        <v>45</v>
      </c>
      <c r="L445" s="138">
        <v>6317.89</v>
      </c>
      <c r="M445" s="138">
        <v>6398.57</v>
      </c>
    </row>
    <row r="446" spans="1:13" ht="16.5" hidden="1" customHeight="1">
      <c r="A446" s="106" t="s">
        <v>1282</v>
      </c>
      <c r="B446" s="138" t="s">
        <v>1283</v>
      </c>
      <c r="C446" s="139" t="s">
        <v>73</v>
      </c>
      <c r="D446" s="138" t="s">
        <v>1284</v>
      </c>
      <c r="E446" s="138" t="s">
        <v>45</v>
      </c>
      <c r="F446" s="139" t="s">
        <v>516</v>
      </c>
      <c r="G446" s="138">
        <v>86.261799999999994</v>
      </c>
      <c r="H446" s="138">
        <v>15.94</v>
      </c>
      <c r="I446" s="155">
        <v>15.04</v>
      </c>
      <c r="J446" s="138">
        <v>15.67</v>
      </c>
      <c r="K446" s="138" t="s">
        <v>45</v>
      </c>
      <c r="L446" s="138">
        <v>1297.3800000000001</v>
      </c>
      <c r="M446" s="138">
        <v>1351.72</v>
      </c>
    </row>
    <row r="447" spans="1:13" ht="16.5" hidden="1" customHeight="1">
      <c r="A447" s="106" t="s">
        <v>1285</v>
      </c>
      <c r="B447" s="138" t="s">
        <v>1286</v>
      </c>
      <c r="C447" s="139" t="s">
        <v>73</v>
      </c>
      <c r="D447" s="138" t="s">
        <v>1287</v>
      </c>
      <c r="E447" s="138" t="s">
        <v>591</v>
      </c>
      <c r="F447" s="139" t="s">
        <v>516</v>
      </c>
      <c r="G447" s="138">
        <v>10.199</v>
      </c>
      <c r="H447" s="138">
        <v>22.07</v>
      </c>
      <c r="I447" s="155">
        <v>19.97</v>
      </c>
      <c r="J447" s="138">
        <v>21.44</v>
      </c>
      <c r="K447" s="138" t="s">
        <v>45</v>
      </c>
      <c r="L447" s="138">
        <v>203.67</v>
      </c>
      <c r="M447" s="138">
        <v>218.67</v>
      </c>
    </row>
    <row r="448" spans="1:13" ht="16.5" hidden="1" customHeight="1">
      <c r="A448" s="111" t="s">
        <v>1288</v>
      </c>
      <c r="B448" s="142" t="s">
        <v>593</v>
      </c>
      <c r="C448" s="143" t="s">
        <v>73</v>
      </c>
      <c r="D448" s="142" t="s">
        <v>594</v>
      </c>
      <c r="E448" s="142" t="s">
        <v>595</v>
      </c>
      <c r="F448" s="143" t="s">
        <v>516</v>
      </c>
      <c r="G448" s="142">
        <v>211.0487</v>
      </c>
      <c r="H448" s="142">
        <v>64.83</v>
      </c>
      <c r="I448" s="155">
        <v>55.79</v>
      </c>
      <c r="J448" s="142">
        <v>62.12</v>
      </c>
      <c r="K448" s="142" t="s">
        <v>45</v>
      </c>
      <c r="L448" s="142">
        <v>11774.41</v>
      </c>
      <c r="M448" s="142">
        <v>13110.35</v>
      </c>
    </row>
    <row r="449" spans="1:13" ht="16.5" hidden="1" customHeight="1">
      <c r="A449" s="111" t="s">
        <v>1289</v>
      </c>
      <c r="B449" s="142" t="s">
        <v>593</v>
      </c>
      <c r="C449" s="143" t="s">
        <v>73</v>
      </c>
      <c r="D449" s="142" t="s">
        <v>594</v>
      </c>
      <c r="E449" s="142" t="s">
        <v>595</v>
      </c>
      <c r="F449" s="143" t="s">
        <v>516</v>
      </c>
      <c r="G449" s="142">
        <v>0.68289999999999995</v>
      </c>
      <c r="H449" s="142">
        <v>64.83</v>
      </c>
      <c r="I449" s="155">
        <v>55.79</v>
      </c>
      <c r="J449" s="142">
        <v>62.12</v>
      </c>
      <c r="K449" s="142" t="s">
        <v>45</v>
      </c>
      <c r="L449" s="142">
        <v>38.1</v>
      </c>
      <c r="M449" s="142">
        <v>42.42</v>
      </c>
    </row>
    <row r="450" spans="1:13" ht="16.5" hidden="1" customHeight="1">
      <c r="A450" s="111" t="s">
        <v>1290</v>
      </c>
      <c r="B450" s="142" t="s">
        <v>598</v>
      </c>
      <c r="C450" s="143" t="s">
        <v>73</v>
      </c>
      <c r="D450" s="142" t="s">
        <v>594</v>
      </c>
      <c r="E450" s="142" t="s">
        <v>599</v>
      </c>
      <c r="F450" s="143" t="s">
        <v>516</v>
      </c>
      <c r="G450" s="142">
        <v>216.1695</v>
      </c>
      <c r="H450" s="142">
        <v>94.7</v>
      </c>
      <c r="I450" s="155">
        <v>80.22</v>
      </c>
      <c r="J450" s="142">
        <v>90.35</v>
      </c>
      <c r="K450" s="142" t="s">
        <v>45</v>
      </c>
      <c r="L450" s="142">
        <v>17341.12</v>
      </c>
      <c r="M450" s="142">
        <v>19530.91</v>
      </c>
    </row>
    <row r="451" spans="1:13" ht="16.5" hidden="1" customHeight="1">
      <c r="A451" s="111" t="s">
        <v>1291</v>
      </c>
      <c r="B451" s="142" t="s">
        <v>598</v>
      </c>
      <c r="C451" s="143" t="s">
        <v>73</v>
      </c>
      <c r="D451" s="142" t="s">
        <v>594</v>
      </c>
      <c r="E451" s="142" t="s">
        <v>599</v>
      </c>
      <c r="F451" s="143" t="s">
        <v>516</v>
      </c>
      <c r="G451" s="142">
        <v>0.34589999999999999</v>
      </c>
      <c r="H451" s="142">
        <v>94.7</v>
      </c>
      <c r="I451" s="155">
        <v>80.22</v>
      </c>
      <c r="J451" s="142">
        <v>80.22</v>
      </c>
      <c r="K451" s="142" t="s">
        <v>45</v>
      </c>
      <c r="L451" s="142">
        <v>27.75</v>
      </c>
      <c r="M451" s="142">
        <v>27.75</v>
      </c>
    </row>
    <row r="452" spans="1:13" ht="16.5" hidden="1" customHeight="1">
      <c r="A452" s="106" t="s">
        <v>1292</v>
      </c>
      <c r="B452" s="138" t="s">
        <v>601</v>
      </c>
      <c r="C452" s="139" t="s">
        <v>73</v>
      </c>
      <c r="D452" s="138" t="s">
        <v>602</v>
      </c>
      <c r="E452" s="138" t="s">
        <v>603</v>
      </c>
      <c r="F452" s="139" t="s">
        <v>516</v>
      </c>
      <c r="G452" s="138">
        <v>38.4375</v>
      </c>
      <c r="H452" s="138">
        <v>121.68</v>
      </c>
      <c r="I452" s="155">
        <v>103.38</v>
      </c>
      <c r="J452" s="138">
        <v>116.19</v>
      </c>
      <c r="K452" s="138" t="s">
        <v>45</v>
      </c>
      <c r="L452" s="138">
        <v>3973.67</v>
      </c>
      <c r="M452" s="138">
        <v>4466.05</v>
      </c>
    </row>
    <row r="453" spans="1:13" ht="16.5" hidden="1" customHeight="1">
      <c r="A453" s="106" t="s">
        <v>1293</v>
      </c>
      <c r="B453" s="138" t="s">
        <v>1294</v>
      </c>
      <c r="C453" s="139" t="s">
        <v>73</v>
      </c>
      <c r="D453" s="138" t="s">
        <v>1295</v>
      </c>
      <c r="E453" s="138" t="s">
        <v>1296</v>
      </c>
      <c r="F453" s="139" t="s">
        <v>516</v>
      </c>
      <c r="G453" s="138">
        <v>9.2287999999999997</v>
      </c>
      <c r="H453" s="138">
        <v>106.01</v>
      </c>
      <c r="I453" s="155">
        <v>95.4</v>
      </c>
      <c r="J453" s="138">
        <v>102.83</v>
      </c>
      <c r="K453" s="138" t="s">
        <v>45</v>
      </c>
      <c r="L453" s="138">
        <v>880.43</v>
      </c>
      <c r="M453" s="138">
        <v>949</v>
      </c>
    </row>
    <row r="454" spans="1:13" ht="16.5" hidden="1" customHeight="1">
      <c r="A454" s="106" t="s">
        <v>1297</v>
      </c>
      <c r="B454" s="138" t="s">
        <v>605</v>
      </c>
      <c r="C454" s="139" t="s">
        <v>73</v>
      </c>
      <c r="D454" s="138" t="s">
        <v>606</v>
      </c>
      <c r="E454" s="138" t="s">
        <v>607</v>
      </c>
      <c r="F454" s="139" t="s">
        <v>516</v>
      </c>
      <c r="G454" s="138">
        <v>1.47E-2</v>
      </c>
      <c r="H454" s="138">
        <v>120.86</v>
      </c>
      <c r="I454" s="155">
        <v>116.88</v>
      </c>
      <c r="J454" s="138">
        <v>119.66</v>
      </c>
      <c r="K454" s="138" t="s">
        <v>45</v>
      </c>
      <c r="L454" s="138">
        <v>1.72</v>
      </c>
      <c r="M454" s="138">
        <v>1.76</v>
      </c>
    </row>
    <row r="455" spans="1:13" ht="16.5" hidden="1" customHeight="1">
      <c r="A455" s="106" t="s">
        <v>1298</v>
      </c>
      <c r="B455" s="138" t="s">
        <v>609</v>
      </c>
      <c r="C455" s="139" t="s">
        <v>73</v>
      </c>
      <c r="D455" s="138" t="s">
        <v>610</v>
      </c>
      <c r="E455" s="138" t="s">
        <v>611</v>
      </c>
      <c r="F455" s="139" t="s">
        <v>516</v>
      </c>
      <c r="G455" s="138">
        <v>58.463999999999999</v>
      </c>
      <c r="H455" s="138">
        <v>199.44</v>
      </c>
      <c r="I455" s="155">
        <v>177.39</v>
      </c>
      <c r="J455" s="138">
        <v>192.83</v>
      </c>
      <c r="K455" s="138" t="s">
        <v>45</v>
      </c>
      <c r="L455" s="138">
        <v>10370.93</v>
      </c>
      <c r="M455" s="138">
        <v>11273.61</v>
      </c>
    </row>
    <row r="456" spans="1:13" ht="16.5" hidden="1" customHeight="1">
      <c r="A456" s="106" t="s">
        <v>1299</v>
      </c>
      <c r="B456" s="138" t="s">
        <v>1300</v>
      </c>
      <c r="C456" s="139" t="s">
        <v>73</v>
      </c>
      <c r="D456" s="138" t="s">
        <v>1301</v>
      </c>
      <c r="E456" s="138" t="s">
        <v>1302</v>
      </c>
      <c r="F456" s="139" t="s">
        <v>516</v>
      </c>
      <c r="G456" s="138">
        <v>47.490900000000003</v>
      </c>
      <c r="H456" s="138">
        <v>33.380000000000003</v>
      </c>
      <c r="I456" s="155">
        <v>30.96</v>
      </c>
      <c r="J456" s="138">
        <v>32.65</v>
      </c>
      <c r="K456" s="138" t="s">
        <v>45</v>
      </c>
      <c r="L456" s="138">
        <v>1470.32</v>
      </c>
      <c r="M456" s="138">
        <v>1550.58</v>
      </c>
    </row>
    <row r="457" spans="1:13" ht="16.5" hidden="1" customHeight="1">
      <c r="A457" s="106" t="s">
        <v>1303</v>
      </c>
      <c r="B457" s="138" t="s">
        <v>613</v>
      </c>
      <c r="C457" s="139" t="s">
        <v>73</v>
      </c>
      <c r="D457" s="138" t="s">
        <v>614</v>
      </c>
      <c r="E457" s="138" t="s">
        <v>45</v>
      </c>
      <c r="F457" s="139" t="s">
        <v>516</v>
      </c>
      <c r="G457" s="138">
        <v>1.4437</v>
      </c>
      <c r="H457" s="138">
        <v>42.76</v>
      </c>
      <c r="I457" s="121">
        <v>48.26</v>
      </c>
      <c r="J457" s="138">
        <v>54.62</v>
      </c>
      <c r="K457" s="138" t="s">
        <v>45</v>
      </c>
      <c r="L457" s="138">
        <v>69.67</v>
      </c>
      <c r="M457" s="138">
        <v>78.849999999999994</v>
      </c>
    </row>
    <row r="458" spans="1:13" ht="16.5" hidden="1" customHeight="1">
      <c r="A458" s="106" t="s">
        <v>1304</v>
      </c>
      <c r="B458" s="138" t="s">
        <v>613</v>
      </c>
      <c r="C458" s="139" t="s">
        <v>73</v>
      </c>
      <c r="D458" s="138" t="s">
        <v>614</v>
      </c>
      <c r="E458" s="138" t="s">
        <v>45</v>
      </c>
      <c r="F458" s="139" t="s">
        <v>516</v>
      </c>
      <c r="G458" s="138">
        <v>4.3310000000000004</v>
      </c>
      <c r="H458" s="138">
        <v>42.76</v>
      </c>
      <c r="I458" s="121">
        <v>48.26</v>
      </c>
      <c r="J458" s="138">
        <v>54.62</v>
      </c>
      <c r="K458" s="138" t="s">
        <v>45</v>
      </c>
      <c r="L458" s="138">
        <v>209.01</v>
      </c>
      <c r="M458" s="138">
        <v>236.56</v>
      </c>
    </row>
    <row r="459" spans="1:13" ht="16.5" hidden="1" customHeight="1">
      <c r="A459" s="106" t="s">
        <v>1305</v>
      </c>
      <c r="B459" s="138" t="s">
        <v>617</v>
      </c>
      <c r="C459" s="139" t="s">
        <v>73</v>
      </c>
      <c r="D459" s="138" t="s">
        <v>618</v>
      </c>
      <c r="E459" s="138" t="s">
        <v>619</v>
      </c>
      <c r="F459" s="139" t="s">
        <v>516</v>
      </c>
      <c r="G459" s="138">
        <v>8.6599999999999996E-2</v>
      </c>
      <c r="H459" s="138">
        <v>459.72</v>
      </c>
      <c r="I459" s="121">
        <v>476.66</v>
      </c>
      <c r="J459" s="138">
        <v>496.25</v>
      </c>
      <c r="K459" s="138" t="s">
        <v>45</v>
      </c>
      <c r="L459" s="138">
        <v>41.28</v>
      </c>
      <c r="M459" s="138">
        <v>42.98</v>
      </c>
    </row>
    <row r="460" spans="1:13" ht="16.5" hidden="1" customHeight="1">
      <c r="A460" s="106" t="s">
        <v>1306</v>
      </c>
      <c r="B460" s="138" t="s">
        <v>617</v>
      </c>
      <c r="C460" s="139" t="s">
        <v>73</v>
      </c>
      <c r="D460" s="138" t="s">
        <v>618</v>
      </c>
      <c r="E460" s="138" t="s">
        <v>619</v>
      </c>
      <c r="F460" s="139" t="s">
        <v>516</v>
      </c>
      <c r="G460" s="138">
        <v>0.25979999999999998</v>
      </c>
      <c r="H460" s="138">
        <v>459.72</v>
      </c>
      <c r="I460" s="121">
        <v>476.66</v>
      </c>
      <c r="J460" s="138">
        <v>496.25</v>
      </c>
      <c r="K460" s="138" t="s">
        <v>45</v>
      </c>
      <c r="L460" s="138">
        <v>123.84</v>
      </c>
      <c r="M460" s="138">
        <v>128.93</v>
      </c>
    </row>
    <row r="461" spans="1:13" ht="16.5" hidden="1" customHeight="1">
      <c r="A461" s="106" t="s">
        <v>1307</v>
      </c>
      <c r="B461" s="107" t="s">
        <v>622</v>
      </c>
      <c r="C461" s="108" t="s">
        <v>73</v>
      </c>
      <c r="D461" s="107" t="s">
        <v>623</v>
      </c>
      <c r="E461" s="107" t="s">
        <v>45</v>
      </c>
      <c r="F461" s="108" t="s">
        <v>80</v>
      </c>
      <c r="G461" s="107">
        <v>124277.91559999999</v>
      </c>
      <c r="H461" s="107">
        <v>1</v>
      </c>
      <c r="I461" s="120">
        <v>1</v>
      </c>
      <c r="J461" s="107">
        <v>1</v>
      </c>
      <c r="K461" s="107">
        <v>0</v>
      </c>
      <c r="L461" s="107">
        <v>124277.92</v>
      </c>
      <c r="M461" s="107">
        <v>124277.92</v>
      </c>
    </row>
    <row r="462" spans="1:13" ht="16.5" hidden="1" customHeight="1">
      <c r="A462" s="106" t="s">
        <v>1308</v>
      </c>
      <c r="B462" s="107" t="s">
        <v>625</v>
      </c>
      <c r="C462" s="108" t="s">
        <v>73</v>
      </c>
      <c r="D462" s="107" t="s">
        <v>626</v>
      </c>
      <c r="E462" s="107" t="s">
        <v>45</v>
      </c>
      <c r="F462" s="108" t="s">
        <v>80</v>
      </c>
      <c r="G462" s="107">
        <v>20382.256300000001</v>
      </c>
      <c r="H462" s="107">
        <v>1</v>
      </c>
      <c r="I462" s="120">
        <v>1</v>
      </c>
      <c r="J462" s="107">
        <v>1</v>
      </c>
      <c r="K462" s="107">
        <v>0</v>
      </c>
      <c r="L462" s="107">
        <v>20382.259999999998</v>
      </c>
      <c r="M462" s="107">
        <v>20382.259999999998</v>
      </c>
    </row>
    <row r="463" spans="1:13" ht="16.5" hidden="1" customHeight="1">
      <c r="A463" s="106" t="s">
        <v>1309</v>
      </c>
      <c r="B463" s="107" t="s">
        <v>625</v>
      </c>
      <c r="C463" s="108" t="s">
        <v>73</v>
      </c>
      <c r="D463" s="107" t="s">
        <v>628</v>
      </c>
      <c r="E463" s="107" t="s">
        <v>45</v>
      </c>
      <c r="F463" s="108" t="s">
        <v>80</v>
      </c>
      <c r="G463" s="107">
        <v>44.314</v>
      </c>
      <c r="H463" s="107">
        <v>1</v>
      </c>
      <c r="I463" s="120">
        <v>1</v>
      </c>
      <c r="J463" s="107">
        <v>1</v>
      </c>
      <c r="K463" s="107">
        <v>0</v>
      </c>
      <c r="L463" s="107">
        <v>44.31</v>
      </c>
      <c r="M463" s="107">
        <v>44.31</v>
      </c>
    </row>
    <row r="464" spans="1:13" ht="16.5" hidden="1" customHeight="1">
      <c r="A464" s="106" t="s">
        <v>1310</v>
      </c>
      <c r="B464" s="107" t="s">
        <v>630</v>
      </c>
      <c r="C464" s="108" t="s">
        <v>73</v>
      </c>
      <c r="D464" s="107" t="s">
        <v>631</v>
      </c>
      <c r="E464" s="107" t="s">
        <v>45</v>
      </c>
      <c r="F464" s="108" t="s">
        <v>80</v>
      </c>
      <c r="G464" s="107">
        <v>53814.931700000001</v>
      </c>
      <c r="H464" s="107">
        <v>1</v>
      </c>
      <c r="I464" s="120">
        <v>1</v>
      </c>
      <c r="J464" s="107">
        <v>1</v>
      </c>
      <c r="K464" s="107">
        <v>0</v>
      </c>
      <c r="L464" s="107">
        <v>53814.93</v>
      </c>
      <c r="M464" s="107">
        <v>53814.93</v>
      </c>
    </row>
    <row r="465" spans="1:13" ht="16.5" hidden="1" customHeight="1">
      <c r="A465" s="106" t="s">
        <v>1311</v>
      </c>
      <c r="B465" s="107" t="s">
        <v>630</v>
      </c>
      <c r="C465" s="108" t="s">
        <v>73</v>
      </c>
      <c r="D465" s="107" t="s">
        <v>633</v>
      </c>
      <c r="E465" s="107" t="s">
        <v>45</v>
      </c>
      <c r="F465" s="108" t="s">
        <v>80</v>
      </c>
      <c r="G465" s="107">
        <v>123.6371</v>
      </c>
      <c r="H465" s="107">
        <v>1</v>
      </c>
      <c r="I465" s="120">
        <v>1</v>
      </c>
      <c r="J465" s="107">
        <v>1</v>
      </c>
      <c r="K465" s="107">
        <v>0</v>
      </c>
      <c r="L465" s="107">
        <v>123.64</v>
      </c>
      <c r="M465" s="107">
        <v>123.64</v>
      </c>
    </row>
    <row r="466" spans="1:13" ht="16.5" hidden="1" customHeight="1">
      <c r="A466" s="106" t="s">
        <v>1312</v>
      </c>
      <c r="B466" s="107" t="s">
        <v>635</v>
      </c>
      <c r="C466" s="108" t="s">
        <v>73</v>
      </c>
      <c r="D466" s="107" t="s">
        <v>636</v>
      </c>
      <c r="E466" s="107" t="s">
        <v>45</v>
      </c>
      <c r="F466" s="108" t="s">
        <v>80</v>
      </c>
      <c r="G466" s="107">
        <v>19447.773300000001</v>
      </c>
      <c r="H466" s="107">
        <v>1</v>
      </c>
      <c r="I466" s="120">
        <v>1</v>
      </c>
      <c r="J466" s="107">
        <v>1</v>
      </c>
      <c r="K466" s="107">
        <v>0</v>
      </c>
      <c r="L466" s="107">
        <v>19447.77</v>
      </c>
      <c r="M466" s="107">
        <v>19447.77</v>
      </c>
    </row>
    <row r="467" spans="1:13" ht="16.5" hidden="1" customHeight="1">
      <c r="A467" s="106" t="s">
        <v>1313</v>
      </c>
      <c r="B467" s="107" t="s">
        <v>635</v>
      </c>
      <c r="C467" s="108" t="s">
        <v>73</v>
      </c>
      <c r="D467" s="107" t="s">
        <v>638</v>
      </c>
      <c r="E467" s="107" t="s">
        <v>45</v>
      </c>
      <c r="F467" s="108" t="s">
        <v>80</v>
      </c>
      <c r="G467" s="107">
        <v>83.837400000000002</v>
      </c>
      <c r="H467" s="107">
        <v>1</v>
      </c>
      <c r="I467" s="120">
        <v>1</v>
      </c>
      <c r="J467" s="107">
        <v>1</v>
      </c>
      <c r="K467" s="107">
        <v>0</v>
      </c>
      <c r="L467" s="107">
        <v>83.84</v>
      </c>
      <c r="M467" s="107">
        <v>83.84</v>
      </c>
    </row>
    <row r="468" spans="1:13" ht="16.5" hidden="1" customHeight="1">
      <c r="A468" s="106" t="s">
        <v>1314</v>
      </c>
      <c r="B468" s="109" t="s">
        <v>640</v>
      </c>
      <c r="C468" s="110" t="s">
        <v>73</v>
      </c>
      <c r="D468" s="109" t="s">
        <v>284</v>
      </c>
      <c r="E468" s="109" t="s">
        <v>641</v>
      </c>
      <c r="F468" s="110" t="s">
        <v>103</v>
      </c>
      <c r="G468" s="109">
        <v>34.207999999999998</v>
      </c>
      <c r="H468" s="109">
        <v>6.38</v>
      </c>
      <c r="I468" s="121">
        <v>7.48</v>
      </c>
      <c r="J468" s="109">
        <v>8.7520000000000007</v>
      </c>
      <c r="K468" s="109">
        <v>17</v>
      </c>
      <c r="L468" s="109">
        <v>255.88</v>
      </c>
      <c r="M468" s="109">
        <v>299.39</v>
      </c>
    </row>
    <row r="469" spans="1:13" ht="16.5" hidden="1" customHeight="1">
      <c r="A469" s="111" t="s">
        <v>1315</v>
      </c>
      <c r="B469" s="125" t="s">
        <v>643</v>
      </c>
      <c r="C469" s="126" t="s">
        <v>73</v>
      </c>
      <c r="D469" s="125" t="s">
        <v>644</v>
      </c>
      <c r="E469" s="125" t="s">
        <v>645</v>
      </c>
      <c r="F469" s="126" t="s">
        <v>103</v>
      </c>
      <c r="G469" s="125">
        <v>7.1406999999999998</v>
      </c>
      <c r="H469" s="125">
        <v>5.65</v>
      </c>
      <c r="I469" s="155">
        <v>0.26</v>
      </c>
      <c r="J469" s="125">
        <v>0.29399999999999998</v>
      </c>
      <c r="K469" s="125">
        <v>13</v>
      </c>
      <c r="L469" s="125">
        <v>1.86</v>
      </c>
      <c r="M469" s="125">
        <v>2.1</v>
      </c>
    </row>
    <row r="470" spans="1:13" ht="16.5" hidden="1" customHeight="1">
      <c r="A470" s="111" t="s">
        <v>1316</v>
      </c>
      <c r="B470" s="125" t="s">
        <v>643</v>
      </c>
      <c r="C470" s="126" t="s">
        <v>73</v>
      </c>
      <c r="D470" s="125" t="s">
        <v>644</v>
      </c>
      <c r="E470" s="125" t="s">
        <v>645</v>
      </c>
      <c r="F470" s="126" t="s">
        <v>103</v>
      </c>
      <c r="G470" s="125">
        <v>4889.4021000000002</v>
      </c>
      <c r="H470" s="125">
        <v>5.65</v>
      </c>
      <c r="I470" s="121">
        <v>6.25</v>
      </c>
      <c r="J470" s="125">
        <v>7.3129999999999997</v>
      </c>
      <c r="K470" s="125">
        <v>17</v>
      </c>
      <c r="L470" s="125">
        <v>30558.76</v>
      </c>
      <c r="M470" s="125">
        <v>35756.199999999997</v>
      </c>
    </row>
    <row r="471" spans="1:13" ht="16.5" hidden="1" customHeight="1">
      <c r="A471" s="111" t="s">
        <v>1317</v>
      </c>
      <c r="B471" s="125" t="s">
        <v>643</v>
      </c>
      <c r="C471" s="126" t="s">
        <v>73</v>
      </c>
      <c r="D471" s="125" t="s">
        <v>644</v>
      </c>
      <c r="E471" s="125" t="s">
        <v>645</v>
      </c>
      <c r="F471" s="126" t="s">
        <v>103</v>
      </c>
      <c r="G471" s="125">
        <v>9969.5895</v>
      </c>
      <c r="H471" s="125">
        <v>5.65</v>
      </c>
      <c r="I471" s="155">
        <v>5.34</v>
      </c>
      <c r="J471" s="125">
        <v>6.25</v>
      </c>
      <c r="K471" s="125">
        <v>17</v>
      </c>
      <c r="L471" s="125">
        <v>53237.61</v>
      </c>
      <c r="M471" s="125">
        <v>62309.93</v>
      </c>
    </row>
    <row r="472" spans="1:13" ht="16.5" hidden="1" customHeight="1">
      <c r="A472" s="111" t="s">
        <v>1318</v>
      </c>
      <c r="B472" s="125" t="s">
        <v>643</v>
      </c>
      <c r="C472" s="126" t="s">
        <v>73</v>
      </c>
      <c r="D472" s="125" t="s">
        <v>644</v>
      </c>
      <c r="E472" s="125" t="s">
        <v>645</v>
      </c>
      <c r="F472" s="126" t="s">
        <v>103</v>
      </c>
      <c r="G472" s="125">
        <v>35.8626</v>
      </c>
      <c r="H472" s="125">
        <v>5.65</v>
      </c>
      <c r="I472" s="121">
        <v>7.58</v>
      </c>
      <c r="J472" s="125">
        <v>8.8689999999999998</v>
      </c>
      <c r="K472" s="125">
        <v>17</v>
      </c>
      <c r="L472" s="125">
        <v>271.83999999999997</v>
      </c>
      <c r="M472" s="125">
        <v>318.07</v>
      </c>
    </row>
    <row r="473" spans="1:13" ht="16.5" hidden="1" customHeight="1">
      <c r="A473" s="111" t="s">
        <v>1319</v>
      </c>
      <c r="B473" s="125" t="s">
        <v>649</v>
      </c>
      <c r="C473" s="126" t="s">
        <v>73</v>
      </c>
      <c r="D473" s="125" t="s">
        <v>650</v>
      </c>
      <c r="E473" s="125" t="s">
        <v>651</v>
      </c>
      <c r="F473" s="126" t="s">
        <v>652</v>
      </c>
      <c r="G473" s="125">
        <v>74312.877200000003</v>
      </c>
      <c r="H473" s="125">
        <v>0.77</v>
      </c>
      <c r="I473" s="155">
        <v>0.62</v>
      </c>
      <c r="J473" s="125">
        <v>0.72499999999999998</v>
      </c>
      <c r="K473" s="125">
        <v>17</v>
      </c>
      <c r="L473" s="125">
        <v>46073.98</v>
      </c>
      <c r="M473" s="125">
        <v>53876.84</v>
      </c>
    </row>
    <row r="474" spans="1:13" ht="16.5" hidden="1" customHeight="1">
      <c r="A474" s="111" t="s">
        <v>1320</v>
      </c>
      <c r="B474" s="125" t="s">
        <v>649</v>
      </c>
      <c r="C474" s="126" t="s">
        <v>73</v>
      </c>
      <c r="D474" s="125" t="s">
        <v>650</v>
      </c>
      <c r="E474" s="125" t="s">
        <v>651</v>
      </c>
      <c r="F474" s="126" t="s">
        <v>652</v>
      </c>
      <c r="G474" s="125">
        <v>40.750599999999999</v>
      </c>
      <c r="H474" s="125">
        <v>0.77</v>
      </c>
      <c r="I474" s="155">
        <v>0.62</v>
      </c>
      <c r="J474" s="125">
        <v>0.62</v>
      </c>
      <c r="K474" s="125">
        <v>0</v>
      </c>
      <c r="L474" s="125">
        <v>25.27</v>
      </c>
      <c r="M474" s="125">
        <v>25.27</v>
      </c>
    </row>
    <row r="475" spans="1:13" ht="16.5" hidden="1" customHeight="1">
      <c r="A475" s="111" t="s">
        <v>1321</v>
      </c>
      <c r="B475" s="125" t="s">
        <v>649</v>
      </c>
      <c r="C475" s="126" t="s">
        <v>73</v>
      </c>
      <c r="D475" s="125" t="s">
        <v>650</v>
      </c>
      <c r="E475" s="125" t="s">
        <v>651</v>
      </c>
      <c r="F475" s="126" t="s">
        <v>652</v>
      </c>
      <c r="G475" s="125">
        <v>6.9</v>
      </c>
      <c r="H475" s="125">
        <v>0.77</v>
      </c>
      <c r="I475" s="155">
        <v>0.62</v>
      </c>
      <c r="J475" s="125">
        <v>0.70099999999999996</v>
      </c>
      <c r="K475" s="125">
        <v>13</v>
      </c>
      <c r="L475" s="125">
        <v>4.28</v>
      </c>
      <c r="M475" s="125">
        <v>4.84</v>
      </c>
    </row>
    <row r="476" spans="1:13" ht="16.5" hidden="1" customHeight="1">
      <c r="A476" s="106" t="s">
        <v>1322</v>
      </c>
      <c r="B476" s="107" t="s">
        <v>655</v>
      </c>
      <c r="C476" s="108" t="s">
        <v>86</v>
      </c>
      <c r="D476" s="107" t="s">
        <v>656</v>
      </c>
      <c r="E476" s="107" t="s">
        <v>45</v>
      </c>
      <c r="F476" s="108" t="s">
        <v>80</v>
      </c>
      <c r="G476" s="107">
        <v>96629.459499999997</v>
      </c>
      <c r="H476" s="107">
        <v>1</v>
      </c>
      <c r="I476" s="120">
        <v>1</v>
      </c>
      <c r="J476" s="107">
        <v>1</v>
      </c>
      <c r="K476" s="107">
        <v>0</v>
      </c>
      <c r="L476" s="107">
        <v>96629.46</v>
      </c>
      <c r="M476" s="107">
        <v>96629.46</v>
      </c>
    </row>
    <row r="477" spans="1:13" ht="16.5" hidden="1" customHeight="1">
      <c r="A477" s="106" t="s">
        <v>1323</v>
      </c>
      <c r="B477" s="107" t="s">
        <v>658</v>
      </c>
      <c r="C477" s="108" t="s">
        <v>73</v>
      </c>
      <c r="D477" s="107" t="s">
        <v>659</v>
      </c>
      <c r="E477" s="107" t="s">
        <v>45</v>
      </c>
      <c r="F477" s="108" t="s">
        <v>80</v>
      </c>
      <c r="G477" s="107">
        <v>4652.4866000000002</v>
      </c>
      <c r="H477" s="107">
        <v>1</v>
      </c>
      <c r="I477" s="120">
        <v>1</v>
      </c>
      <c r="J477" s="107">
        <v>1</v>
      </c>
      <c r="K477" s="107">
        <v>0</v>
      </c>
      <c r="L477" s="107">
        <v>4652.49</v>
      </c>
      <c r="M477" s="107">
        <v>4652.49</v>
      </c>
    </row>
    <row r="478" spans="1:13" ht="16.5" hidden="1" customHeight="1">
      <c r="A478" s="106" t="s">
        <v>1324</v>
      </c>
      <c r="B478" s="107" t="s">
        <v>661</v>
      </c>
      <c r="C478" s="108" t="s">
        <v>86</v>
      </c>
      <c r="D478" s="107" t="s">
        <v>662</v>
      </c>
      <c r="E478" s="107" t="s">
        <v>45</v>
      </c>
      <c r="F478" s="108" t="s">
        <v>80</v>
      </c>
      <c r="G478" s="107">
        <v>3.2115</v>
      </c>
      <c r="H478" s="107">
        <v>1</v>
      </c>
      <c r="I478" s="120">
        <v>1</v>
      </c>
      <c r="J478" s="107">
        <v>1</v>
      </c>
      <c r="K478" s="107">
        <v>0</v>
      </c>
      <c r="L478" s="107">
        <v>3.21</v>
      </c>
      <c r="M478" s="107">
        <v>3.21</v>
      </c>
    </row>
    <row r="479" spans="1:13" ht="16.5" hidden="1" customHeight="1">
      <c r="A479" s="106" t="s">
        <v>1325</v>
      </c>
      <c r="B479" s="107" t="s">
        <v>664</v>
      </c>
      <c r="C479" s="108" t="s">
        <v>665</v>
      </c>
      <c r="D479" s="107" t="s">
        <v>666</v>
      </c>
      <c r="E479" s="107" t="s">
        <v>45</v>
      </c>
      <c r="F479" s="108" t="s">
        <v>80</v>
      </c>
      <c r="G479" s="107">
        <v>1303037.9341</v>
      </c>
      <c r="H479" s="107">
        <v>1</v>
      </c>
      <c r="I479" s="120">
        <v>1</v>
      </c>
      <c r="J479" s="107">
        <v>1</v>
      </c>
      <c r="K479" s="107">
        <v>0</v>
      </c>
      <c r="L479" s="107">
        <v>1303037.93</v>
      </c>
      <c r="M479" s="107">
        <v>1303037.93</v>
      </c>
    </row>
    <row r="480" spans="1:13" ht="16.5" hidden="1" customHeight="1">
      <c r="A480" s="106" t="s">
        <v>1326</v>
      </c>
      <c r="B480" s="107" t="s">
        <v>668</v>
      </c>
      <c r="C480" s="108" t="s">
        <v>665</v>
      </c>
      <c r="D480" s="107" t="s">
        <v>669</v>
      </c>
      <c r="E480" s="107" t="s">
        <v>45</v>
      </c>
      <c r="F480" s="108" t="s">
        <v>80</v>
      </c>
      <c r="G480" s="107">
        <v>1.472</v>
      </c>
      <c r="H480" s="107">
        <v>1</v>
      </c>
      <c r="I480" s="120">
        <v>1</v>
      </c>
      <c r="J480" s="107">
        <v>1</v>
      </c>
      <c r="K480" s="107">
        <v>0</v>
      </c>
      <c r="L480" s="107">
        <v>1.47</v>
      </c>
      <c r="M480" s="107">
        <v>1.47</v>
      </c>
    </row>
    <row r="481" spans="1:13" ht="16.5" hidden="1" customHeight="1">
      <c r="A481" s="106" t="s">
        <v>1327</v>
      </c>
      <c r="B481" s="107" t="s">
        <v>671</v>
      </c>
      <c r="C481" s="108" t="s">
        <v>73</v>
      </c>
      <c r="D481" s="107" t="s">
        <v>672</v>
      </c>
      <c r="E481" s="107" t="s">
        <v>45</v>
      </c>
      <c r="F481" s="108" t="s">
        <v>80</v>
      </c>
      <c r="G481" s="107">
        <v>0.52010000000000001</v>
      </c>
      <c r="H481" s="107">
        <v>1</v>
      </c>
      <c r="I481" s="120">
        <v>1</v>
      </c>
      <c r="J481" s="107">
        <v>1</v>
      </c>
      <c r="K481" s="107">
        <v>0</v>
      </c>
      <c r="L481" s="107">
        <v>0.52</v>
      </c>
      <c r="M481" s="107">
        <v>0.52</v>
      </c>
    </row>
    <row r="482" spans="1:13" ht="16.5" hidden="1" customHeight="1">
      <c r="A482" s="106" t="s">
        <v>1328</v>
      </c>
      <c r="B482" s="107" t="s">
        <v>1329</v>
      </c>
      <c r="C482" s="108" t="s">
        <v>78</v>
      </c>
      <c r="D482" s="107" t="s">
        <v>1330</v>
      </c>
      <c r="E482" s="107" t="s">
        <v>45</v>
      </c>
      <c r="F482" s="108" t="s">
        <v>80</v>
      </c>
      <c r="G482" s="107">
        <v>94195.76</v>
      </c>
      <c r="H482" s="107">
        <v>1</v>
      </c>
      <c r="I482" s="120">
        <v>1</v>
      </c>
      <c r="J482" s="107">
        <v>1</v>
      </c>
      <c r="K482" s="107">
        <v>0</v>
      </c>
      <c r="L482" s="107">
        <v>94195.76</v>
      </c>
      <c r="M482" s="107">
        <v>94195.76</v>
      </c>
    </row>
    <row r="483" spans="1:13" ht="16.5" hidden="1" customHeight="1">
      <c r="A483" s="106" t="s">
        <v>1331</v>
      </c>
      <c r="B483" s="107" t="s">
        <v>674</v>
      </c>
      <c r="C483" s="108" t="s">
        <v>78</v>
      </c>
      <c r="D483" s="107" t="s">
        <v>675</v>
      </c>
      <c r="E483" s="107" t="s">
        <v>45</v>
      </c>
      <c r="F483" s="108" t="s">
        <v>80</v>
      </c>
      <c r="G483" s="107">
        <v>-0.21390000000000001</v>
      </c>
      <c r="H483" s="107">
        <v>1</v>
      </c>
      <c r="I483" s="120">
        <v>1</v>
      </c>
      <c r="J483" s="107">
        <v>1</v>
      </c>
      <c r="K483" s="107">
        <v>0</v>
      </c>
      <c r="L483" s="107">
        <v>-0.21</v>
      </c>
      <c r="M483" s="107">
        <v>-0.21</v>
      </c>
    </row>
    <row r="484" spans="1:13" ht="16.5" hidden="1" customHeight="1">
      <c r="A484" s="106" t="s">
        <v>1332</v>
      </c>
      <c r="B484" s="162" t="s">
        <v>1333</v>
      </c>
      <c r="C484" s="163" t="s">
        <v>355</v>
      </c>
      <c r="D484" s="162" t="s">
        <v>1334</v>
      </c>
      <c r="E484" s="162" t="s">
        <v>45</v>
      </c>
      <c r="F484" s="163" t="s">
        <v>80</v>
      </c>
      <c r="G484" s="162">
        <v>-0.21379999999999999</v>
      </c>
      <c r="H484" s="162">
        <v>1</v>
      </c>
      <c r="I484" s="123">
        <v>1</v>
      </c>
      <c r="J484" s="162">
        <v>1</v>
      </c>
      <c r="K484" s="162">
        <v>0</v>
      </c>
      <c r="L484" s="162">
        <v>-0.21</v>
      </c>
      <c r="M484" s="162">
        <v>-0.21</v>
      </c>
    </row>
    <row r="485" spans="1:13" ht="16.5" hidden="1" customHeight="1">
      <c r="A485" s="106" t="s">
        <v>1335</v>
      </c>
      <c r="B485" s="107" t="s">
        <v>1336</v>
      </c>
      <c r="C485" s="108" t="s">
        <v>86</v>
      </c>
      <c r="D485" s="107" t="s">
        <v>1337</v>
      </c>
      <c r="E485" s="107" t="s">
        <v>45</v>
      </c>
      <c r="F485" s="108" t="s">
        <v>127</v>
      </c>
      <c r="G485" s="107">
        <v>1299.56</v>
      </c>
      <c r="H485" s="107">
        <v>35</v>
      </c>
      <c r="I485" s="120">
        <v>35</v>
      </c>
      <c r="J485" s="107">
        <v>35</v>
      </c>
      <c r="K485" s="107">
        <v>0</v>
      </c>
      <c r="L485" s="107">
        <v>45484.6</v>
      </c>
      <c r="M485" s="107">
        <v>45484.6</v>
      </c>
    </row>
    <row r="486" spans="1:13">
      <c r="L486" s="104">
        <f>SUBTOTAL(9,L95:L97)</f>
        <v>157326.15</v>
      </c>
    </row>
  </sheetData>
  <autoFilter ref="A1:M485">
    <filterColumn colId="3">
      <filters>
        <filter val="钢丝网"/>
      </filters>
    </filterColumn>
  </autoFilter>
  <phoneticPr fontId="46" type="noConversion"/>
  <printOptions gridLines="1"/>
  <pageMargins left="0.75" right="0.75" top="1" bottom="1" header="0.5" footer="0.5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钢筋</vt:lpstr>
      <vt:lpstr>控制价 </vt:lpstr>
      <vt:lpstr>混凝土</vt:lpstr>
      <vt:lpstr>砌体</vt:lpstr>
      <vt:lpstr>瓷砖</vt:lpstr>
      <vt:lpstr>电缆</vt:lpstr>
      <vt:lpstr>卫洁具</vt:lpstr>
      <vt:lpstr>灯具</vt:lpstr>
      <vt:lpstr>钢丝网</vt:lpstr>
      <vt:lpstr>室外混凝土</vt:lpstr>
      <vt:lpstr>室外混凝土 (2)</vt:lpstr>
      <vt:lpstr>室外钢筋</vt:lpstr>
      <vt:lpstr>前期费用</vt:lpstr>
      <vt:lpstr>Sheet2</vt:lpstr>
      <vt:lpstr>前期费用!Print_Area</vt:lpstr>
      <vt:lpstr>前期费用!Print_Titles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lastPrinted>2022-05-27T06:34:56Z</cp:lastPrinted>
  <dcterms:created xsi:type="dcterms:W3CDTF">2006-09-16T00:00:00Z</dcterms:created>
  <dcterms:modified xsi:type="dcterms:W3CDTF">2022-06-01T03:43:16Z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5E457C210F8846CFB4FF113C6A7DEC72</vt:lpwstr>
  </property>
</Properties>
</file>